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06309\Desktop\"/>
    </mc:Choice>
  </mc:AlternateContent>
  <xr:revisionPtr revIDLastSave="0" documentId="8_{88564AF2-3C34-4439-B43E-35EDB41EE181}" xr6:coauthVersionLast="47" xr6:coauthVersionMax="47" xr10:uidLastSave="{00000000-0000-0000-0000-000000000000}"/>
  <bookViews>
    <workbookView xWindow="-108" yWindow="-108" windowWidth="23256" windowHeight="14856" activeTab="1" xr2:uid="{00000000-000D-0000-FFFF-FFFF00000000}"/>
  </bookViews>
  <sheets>
    <sheet name="記入方法" sheetId="7" r:id="rId1"/>
    <sheet name="①申込表" sheetId="2" r:id="rId2"/>
    <sheet name="②選手名簿(団体戦)" sheetId="3" r:id="rId3"/>
    <sheet name="③選手名簿(個人戦)" sheetId="4" r:id="rId4"/>
    <sheet name="④お弁当注文" sheetId="5" r:id="rId5"/>
    <sheet name="⑤備考" sheetId="6" r:id="rId6"/>
  </sheets>
  <definedNames>
    <definedName name="_xlnm._FilterDatabase" localSheetId="2" hidden="1">'②選手名簿(団体戦)'!$A$10:$I$10</definedName>
    <definedName name="_xlnm._FilterDatabase" localSheetId="3" hidden="1">'③選手名簿(個人戦)'!$A$10:$I$10</definedName>
    <definedName name="_xlnm.Print_Area" localSheetId="1">①申込表!$A$1:$S$37</definedName>
    <definedName name="_xlnm.Print_Area" localSheetId="2">'②選手名簿(団体戦)'!$A$1:$I$34</definedName>
    <definedName name="_xlnm.Print_Area" localSheetId="3">'③選手名簿(個人戦)'!$A$1:$I$75</definedName>
    <definedName name="_xlnm.Print_Area" localSheetId="4">④お弁当注文!$A$1:$E$9</definedName>
    <definedName name="_xlnm.Print_Area" localSheetId="0">記入方法!$A$1:$J$39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I8" i="4"/>
  <c r="C2" i="3" l="1"/>
  <c r="C2" i="4"/>
  <c r="B4" i="5"/>
  <c r="O23" i="2"/>
  <c r="O24" i="2" s="1"/>
  <c r="L23" i="2"/>
  <c r="L24" i="2" s="1"/>
  <c r="I23" i="2"/>
  <c r="I24" i="2" s="1"/>
  <c r="F23" i="2"/>
  <c r="F24" i="2" s="1"/>
  <c r="C23" i="2"/>
  <c r="C24" i="2" s="1"/>
  <c r="R15" i="2"/>
  <c r="R17" i="2" s="1"/>
  <c r="Q15" i="2"/>
  <c r="Q17" i="2" s="1"/>
  <c r="P16" i="2"/>
  <c r="P17" i="2" s="1"/>
  <c r="O16" i="2"/>
  <c r="O17" i="2" s="1"/>
  <c r="N15" i="2"/>
  <c r="N17" i="2" s="1"/>
  <c r="M15" i="2"/>
  <c r="M17" i="2" s="1"/>
  <c r="L16" i="2"/>
  <c r="L17" i="2" s="1"/>
  <c r="K16" i="2"/>
  <c r="K17" i="2" s="1"/>
  <c r="J15" i="2"/>
  <c r="J17" i="2" s="1"/>
  <c r="I15" i="2"/>
  <c r="I17" i="2" s="1"/>
  <c r="H16" i="2"/>
  <c r="H17" i="2" s="1"/>
  <c r="G16" i="2"/>
  <c r="G17" i="2" s="1"/>
  <c r="F15" i="2"/>
  <c r="F17" i="2" s="1"/>
  <c r="E16" i="2"/>
  <c r="E15" i="2"/>
  <c r="D16" i="2"/>
  <c r="D15" i="2"/>
  <c r="C16" i="2"/>
  <c r="C15" i="2"/>
  <c r="C8" i="5"/>
  <c r="E34" i="2" s="1"/>
  <c r="H34" i="2" s="1"/>
  <c r="I9" i="3"/>
  <c r="D29" i="2" s="1"/>
  <c r="I8" i="3"/>
  <c r="D28" i="2" s="1"/>
  <c r="I7" i="3"/>
  <c r="D27" i="2" s="1"/>
  <c r="E30" i="2" l="1"/>
  <c r="H33" i="2" s="1"/>
  <c r="E17" i="2"/>
  <c r="D17" i="2"/>
  <c r="C17" i="2"/>
  <c r="Q18" i="2" s="1"/>
  <c r="O25" i="2"/>
  <c r="H32" i="2" l="1"/>
  <c r="G35" i="2" s="1"/>
</calcChain>
</file>

<file path=xl/sharedStrings.xml><?xml version="1.0" encoding="utf-8"?>
<sst xmlns="http://schemas.openxmlformats.org/spreadsheetml/2006/main" count="197" uniqueCount="127">
  <si>
    <t>団体名</t>
  </si>
  <si>
    <t>住所</t>
  </si>
  <si>
    <t>Tel</t>
  </si>
  <si>
    <t>mail</t>
  </si>
  <si>
    <t>代表者</t>
  </si>
  <si>
    <t>コーチ</t>
  </si>
  <si>
    <t>審判員</t>
  </si>
  <si>
    <t>※これより下は記入しないでください。</t>
    <rPh sb="5" eb="6">
      <t>シタ</t>
    </rPh>
    <rPh sb="7" eb="9">
      <t>キニュウ</t>
    </rPh>
    <phoneticPr fontId="2"/>
  </si>
  <si>
    <t>個人戦・小学生</t>
    <rPh sb="0" eb="3">
      <t>コジンセン</t>
    </rPh>
    <rPh sb="4" eb="7">
      <t>ショウガクセイ</t>
    </rPh>
    <phoneticPr fontId="2"/>
  </si>
  <si>
    <t>幼児</t>
  </si>
  <si>
    <t>1 年</t>
    <phoneticPr fontId="2"/>
  </si>
  <si>
    <t>2 年</t>
  </si>
  <si>
    <t>3 年</t>
  </si>
  <si>
    <t>4 年</t>
  </si>
  <si>
    <t>5年</t>
  </si>
  <si>
    <t>5 年</t>
  </si>
  <si>
    <t>6 年</t>
  </si>
  <si>
    <t>混合</t>
    <rPh sb="0" eb="2">
      <t>コンゴウ</t>
    </rPh>
    <phoneticPr fontId="2"/>
  </si>
  <si>
    <t>女子</t>
  </si>
  <si>
    <t>男子</t>
  </si>
  <si>
    <t>+35</t>
    <phoneticPr fontId="2"/>
  </si>
  <si>
    <t>+40</t>
    <phoneticPr fontId="2"/>
  </si>
  <si>
    <t>+45</t>
    <phoneticPr fontId="2"/>
  </si>
  <si>
    <t>+50</t>
    <phoneticPr fontId="2"/>
  </si>
  <si>
    <t>計</t>
  </si>
  <si>
    <t>小学生計</t>
    <rPh sb="0" eb="3">
      <t>ショウガクセイ</t>
    </rPh>
    <rPh sb="3" eb="4">
      <t>ケイ</t>
    </rPh>
    <phoneticPr fontId="2"/>
  </si>
  <si>
    <t>個人戦・中学生</t>
  </si>
  <si>
    <t>中学生男子</t>
  </si>
  <si>
    <t>中学生女子</t>
  </si>
  <si>
    <t>1 年生</t>
  </si>
  <si>
    <t>2 年生</t>
  </si>
  <si>
    <t>3 年生</t>
  </si>
  <si>
    <t>+55</t>
    <phoneticPr fontId="2"/>
  </si>
  <si>
    <t>中学生　合計</t>
    <rPh sb="0" eb="3">
      <t>チュウガクセイ</t>
    </rPh>
    <rPh sb="4" eb="6">
      <t>ゴウケイ</t>
    </rPh>
    <phoneticPr fontId="2"/>
  </si>
  <si>
    <t>団体戦</t>
    <rPh sb="0" eb="3">
      <t>ダンタイセン</t>
    </rPh>
    <phoneticPr fontId="2"/>
  </si>
  <si>
    <t>低学年</t>
    <rPh sb="0" eb="3">
      <t>テイガクネン</t>
    </rPh>
    <phoneticPr fontId="2"/>
  </si>
  <si>
    <t>チーム</t>
    <phoneticPr fontId="2"/>
  </si>
  <si>
    <t>中学年</t>
    <rPh sb="0" eb="3">
      <t>チュウガクネン</t>
    </rPh>
    <phoneticPr fontId="2"/>
  </si>
  <si>
    <t>高学年</t>
    <rPh sb="0" eb="3">
      <t>コウガクネン</t>
    </rPh>
    <phoneticPr fontId="2"/>
  </si>
  <si>
    <t>団体戦　合計</t>
    <rPh sb="0" eb="3">
      <t>ダンタイセン</t>
    </rPh>
    <rPh sb="4" eb="6">
      <t>ゴウケイ</t>
    </rPh>
    <phoneticPr fontId="2"/>
  </si>
  <si>
    <t>個人戦</t>
    <rPh sb="0" eb="3">
      <t>コジンセン</t>
    </rPh>
    <phoneticPr fontId="2"/>
  </si>
  <si>
    <t>800円/人</t>
    <phoneticPr fontId="2"/>
  </si>
  <si>
    <t>3,000円/チーム</t>
    <rPh sb="5" eb="6">
      <t>エン</t>
    </rPh>
    <phoneticPr fontId="2"/>
  </si>
  <si>
    <t>　　お弁当</t>
    <rPh sb="3" eb="5">
      <t>ベントウ</t>
    </rPh>
    <phoneticPr fontId="2"/>
  </si>
  <si>
    <t>800円/個</t>
    <rPh sb="3" eb="4">
      <t>エン</t>
    </rPh>
    <rPh sb="5" eb="6">
      <t>コ</t>
    </rPh>
    <phoneticPr fontId="2"/>
  </si>
  <si>
    <t>総合計金額</t>
    <rPh sb="0" eb="3">
      <t>ソウゴウケイ</t>
    </rPh>
    <rPh sb="3" eb="5">
      <t>キンガク</t>
    </rPh>
    <phoneticPr fontId="2"/>
  </si>
  <si>
    <t>選手名簿（個人戦）</t>
    <rPh sb="0" eb="2">
      <t>センシュ</t>
    </rPh>
    <rPh sb="2" eb="4">
      <t>メイボ</t>
    </rPh>
    <rPh sb="5" eb="8">
      <t>コジンセン</t>
    </rPh>
    <phoneticPr fontId="2"/>
  </si>
  <si>
    <t>団体名</t>
    <rPh sb="0" eb="3">
      <t>ダンタイメイ</t>
    </rPh>
    <phoneticPr fontId="2"/>
  </si>
  <si>
    <t>代表者</t>
    <rPh sb="0" eb="3">
      <t>ダイヒョウシャ</t>
    </rPh>
    <phoneticPr fontId="2"/>
  </si>
  <si>
    <t>入力方法</t>
    <rPh sb="0" eb="2">
      <t>ニュウリョク</t>
    </rPh>
    <rPh sb="2" eb="4">
      <t>ホウホウ</t>
    </rPh>
    <phoneticPr fontId="2"/>
  </si>
  <si>
    <t>　このExcelのまま返信お願いします。</t>
    <rPh sb="11" eb="13">
      <t>ヘンシン</t>
    </rPh>
    <rPh sb="14" eb="15">
      <t>ネガ</t>
    </rPh>
    <phoneticPr fontId="2"/>
  </si>
  <si>
    <t>　エントリー部門・学年：　選択してください</t>
    <rPh sb="6" eb="8">
      <t>ブモン</t>
    </rPh>
    <rPh sb="9" eb="11">
      <t>ガクネン</t>
    </rPh>
    <rPh sb="13" eb="15">
      <t>センタク</t>
    </rPh>
    <phoneticPr fontId="2"/>
  </si>
  <si>
    <t>チーム数</t>
    <rPh sb="3" eb="4">
      <t>スウ</t>
    </rPh>
    <phoneticPr fontId="2"/>
  </si>
  <si>
    <t>　体重・選手名（ふりがな）：手入力してください。ふりがな必須</t>
    <rPh sb="1" eb="3">
      <t>タイジュウ</t>
    </rPh>
    <rPh sb="4" eb="7">
      <t>センシュメイ</t>
    </rPh>
    <rPh sb="14" eb="17">
      <t>テニュウリョク</t>
    </rPh>
    <rPh sb="28" eb="30">
      <t>ヒッス</t>
    </rPh>
    <phoneticPr fontId="2"/>
  </si>
  <si>
    <t>　チーム数：入力されたチーム数が反映されます。最終チェックお願いします。</t>
    <rPh sb="4" eb="5">
      <t>スウ</t>
    </rPh>
    <rPh sb="6" eb="8">
      <t>ニュウリョク</t>
    </rPh>
    <rPh sb="14" eb="15">
      <t>スウ</t>
    </rPh>
    <rPh sb="16" eb="18">
      <t>ハンエイ</t>
    </rPh>
    <rPh sb="23" eb="25">
      <t>サイシュウ</t>
    </rPh>
    <rPh sb="30" eb="31">
      <t>ネガ</t>
    </rPh>
    <phoneticPr fontId="2"/>
  </si>
  <si>
    <t>※体重順</t>
    <rPh sb="1" eb="3">
      <t>タイジュウ</t>
    </rPh>
    <rPh sb="3" eb="4">
      <t>ジュン</t>
    </rPh>
    <phoneticPr fontId="2"/>
  </si>
  <si>
    <t>エントリー部門</t>
    <rPh sb="5" eb="7">
      <t>ブモン</t>
    </rPh>
    <phoneticPr fontId="2"/>
  </si>
  <si>
    <t>学年</t>
    <rPh sb="0" eb="2">
      <t>ガクネン</t>
    </rPh>
    <phoneticPr fontId="2"/>
  </si>
  <si>
    <t>順序</t>
    <rPh sb="0" eb="2">
      <t>ジュンジョ</t>
    </rPh>
    <phoneticPr fontId="2"/>
  </si>
  <si>
    <t>体重</t>
    <rPh sb="0" eb="2">
      <t>タイジュウ</t>
    </rPh>
    <phoneticPr fontId="2"/>
  </si>
  <si>
    <t>先鋒</t>
    <rPh sb="0" eb="2">
      <t>センポウ</t>
    </rPh>
    <phoneticPr fontId="2"/>
  </si>
  <si>
    <t>中堅</t>
    <rPh sb="0" eb="2">
      <t>チュウケン</t>
    </rPh>
    <phoneticPr fontId="2"/>
  </si>
  <si>
    <t>大将</t>
    <rPh sb="0" eb="2">
      <t>タイショウ</t>
    </rPh>
    <phoneticPr fontId="2"/>
  </si>
  <si>
    <t>　エントリー階級：　選択してください</t>
    <rPh sb="6" eb="8">
      <t>カイキュウ</t>
    </rPh>
    <rPh sb="10" eb="12">
      <t>センタク</t>
    </rPh>
    <phoneticPr fontId="2"/>
  </si>
  <si>
    <t>　体重・選手名（ふりがな）：手入力してください。選手名ふりがな必須</t>
    <rPh sb="1" eb="3">
      <t>タイジュウ</t>
    </rPh>
    <rPh sb="4" eb="7">
      <t>センシュメイ</t>
    </rPh>
    <rPh sb="14" eb="17">
      <t>テニュウリョク</t>
    </rPh>
    <rPh sb="24" eb="26">
      <t>センシュ</t>
    </rPh>
    <rPh sb="26" eb="27">
      <t>メイ</t>
    </rPh>
    <rPh sb="31" eb="33">
      <t>ヒッス</t>
    </rPh>
    <phoneticPr fontId="2"/>
  </si>
  <si>
    <t>　参加人数：入力された人数が反映されます。最終チェックお願いします。</t>
    <rPh sb="1" eb="5">
      <t>サンカニンズウ</t>
    </rPh>
    <rPh sb="6" eb="8">
      <t>ニュウリョク</t>
    </rPh>
    <rPh sb="11" eb="13">
      <t>ニンズウ</t>
    </rPh>
    <rPh sb="14" eb="16">
      <t>ハンエイ</t>
    </rPh>
    <rPh sb="21" eb="23">
      <t>サイシュウ</t>
    </rPh>
    <rPh sb="28" eb="29">
      <t>ネガ</t>
    </rPh>
    <phoneticPr fontId="2"/>
  </si>
  <si>
    <t>参加人数</t>
    <rPh sb="0" eb="2">
      <t>サンカ</t>
    </rPh>
    <rPh sb="2" eb="4">
      <t>ニンズウ</t>
    </rPh>
    <phoneticPr fontId="2"/>
  </si>
  <si>
    <t>エントリー階級</t>
    <phoneticPr fontId="2"/>
  </si>
  <si>
    <t>幼児男子</t>
    <rPh sb="0" eb="2">
      <t>ヨウジ</t>
    </rPh>
    <rPh sb="2" eb="4">
      <t>ダンシ</t>
    </rPh>
    <phoneticPr fontId="2"/>
  </si>
  <si>
    <t>幼児女子</t>
    <rPh sb="0" eb="2">
      <t>ヨウジ</t>
    </rPh>
    <rPh sb="2" eb="4">
      <t>ジョシ</t>
    </rPh>
    <phoneticPr fontId="2"/>
  </si>
  <si>
    <t>１年男子</t>
    <rPh sb="1" eb="2">
      <t>ネン</t>
    </rPh>
    <rPh sb="2" eb="4">
      <t>ダンシ</t>
    </rPh>
    <phoneticPr fontId="2"/>
  </si>
  <si>
    <t>１年女子</t>
    <rPh sb="1" eb="2">
      <t>ネン</t>
    </rPh>
    <rPh sb="2" eb="4">
      <t>ジョシ</t>
    </rPh>
    <phoneticPr fontId="2"/>
  </si>
  <si>
    <t>２年男子</t>
    <rPh sb="1" eb="2">
      <t>ネン</t>
    </rPh>
    <rPh sb="2" eb="4">
      <t>ダンシ</t>
    </rPh>
    <phoneticPr fontId="2"/>
  </si>
  <si>
    <t>２年女子</t>
    <rPh sb="1" eb="2">
      <t>ネン</t>
    </rPh>
    <rPh sb="2" eb="4">
      <t>ジョシ</t>
    </rPh>
    <phoneticPr fontId="2"/>
  </si>
  <si>
    <t>３年男子</t>
    <rPh sb="1" eb="2">
      <t>ネン</t>
    </rPh>
    <rPh sb="2" eb="4">
      <t>ダンシ</t>
    </rPh>
    <phoneticPr fontId="2"/>
  </si>
  <si>
    <t>３年女子</t>
    <rPh sb="1" eb="2">
      <t>ネン</t>
    </rPh>
    <rPh sb="2" eb="4">
      <t>ジョシ</t>
    </rPh>
    <phoneticPr fontId="2"/>
  </si>
  <si>
    <t>４年女子-35</t>
    <rPh sb="1" eb="2">
      <t>ネン</t>
    </rPh>
    <rPh sb="2" eb="4">
      <t>ジョシ</t>
    </rPh>
    <phoneticPr fontId="2"/>
  </si>
  <si>
    <t>４年女子+35</t>
    <rPh sb="1" eb="2">
      <t>ネン</t>
    </rPh>
    <rPh sb="2" eb="4">
      <t>ジョシ</t>
    </rPh>
    <phoneticPr fontId="2"/>
  </si>
  <si>
    <t>４年男子-35</t>
    <rPh sb="1" eb="2">
      <t>ネン</t>
    </rPh>
    <rPh sb="2" eb="4">
      <t>ダンシ</t>
    </rPh>
    <phoneticPr fontId="2"/>
  </si>
  <si>
    <t>４年男子+35</t>
    <rPh sb="1" eb="2">
      <t>ネン</t>
    </rPh>
    <rPh sb="2" eb="4">
      <t>ダンシ</t>
    </rPh>
    <phoneticPr fontId="2"/>
  </si>
  <si>
    <t>５年女子-40</t>
    <rPh sb="1" eb="2">
      <t>ネン</t>
    </rPh>
    <rPh sb="2" eb="4">
      <t>ジョシ</t>
    </rPh>
    <phoneticPr fontId="2"/>
  </si>
  <si>
    <t>５年女子+40</t>
    <rPh sb="1" eb="2">
      <t>ネン</t>
    </rPh>
    <rPh sb="2" eb="4">
      <t>ジョシ</t>
    </rPh>
    <phoneticPr fontId="2"/>
  </si>
  <si>
    <t>５年男子-45</t>
    <rPh sb="1" eb="2">
      <t>ネン</t>
    </rPh>
    <rPh sb="2" eb="4">
      <t>ダンシ</t>
    </rPh>
    <phoneticPr fontId="2"/>
  </si>
  <si>
    <t>５年男子+45</t>
    <rPh sb="1" eb="2">
      <t>ネン</t>
    </rPh>
    <rPh sb="2" eb="4">
      <t>ダンシ</t>
    </rPh>
    <phoneticPr fontId="2"/>
  </si>
  <si>
    <t>６年女子-45</t>
    <rPh sb="1" eb="2">
      <t>ネン</t>
    </rPh>
    <rPh sb="2" eb="4">
      <t>ジョシ</t>
    </rPh>
    <phoneticPr fontId="2"/>
  </si>
  <si>
    <t>６年女子+45</t>
    <rPh sb="1" eb="2">
      <t>ネン</t>
    </rPh>
    <rPh sb="2" eb="4">
      <t>ジョシ</t>
    </rPh>
    <phoneticPr fontId="2"/>
  </si>
  <si>
    <t>６年男子-50</t>
    <rPh sb="1" eb="2">
      <t>ネン</t>
    </rPh>
    <rPh sb="2" eb="4">
      <t>ダンシ</t>
    </rPh>
    <phoneticPr fontId="2"/>
  </si>
  <si>
    <t>６年男子+50</t>
    <rPh sb="1" eb="2">
      <t>ネン</t>
    </rPh>
    <rPh sb="2" eb="4">
      <t>ダンシ</t>
    </rPh>
    <phoneticPr fontId="2"/>
  </si>
  <si>
    <t>中１男子</t>
    <rPh sb="0" eb="1">
      <t>チュウ</t>
    </rPh>
    <rPh sb="2" eb="4">
      <t>ダンシ</t>
    </rPh>
    <phoneticPr fontId="2"/>
  </si>
  <si>
    <t>中２男子</t>
    <rPh sb="0" eb="1">
      <t>チュウ</t>
    </rPh>
    <rPh sb="2" eb="4">
      <t>ダンシ</t>
    </rPh>
    <phoneticPr fontId="2"/>
  </si>
  <si>
    <t>中３男子</t>
    <rPh sb="0" eb="1">
      <t>チュウ</t>
    </rPh>
    <rPh sb="2" eb="4">
      <t>ダンシ</t>
    </rPh>
    <phoneticPr fontId="2"/>
  </si>
  <si>
    <t>中学生女子-55</t>
    <rPh sb="0" eb="1">
      <t>チュウ</t>
    </rPh>
    <rPh sb="1" eb="3">
      <t>ガクセイ</t>
    </rPh>
    <rPh sb="3" eb="5">
      <t>ジョシ</t>
    </rPh>
    <phoneticPr fontId="2"/>
  </si>
  <si>
    <t>中学生女子+55</t>
    <rPh sb="0" eb="1">
      <t>チュウ</t>
    </rPh>
    <rPh sb="1" eb="3">
      <t>ガクセイ</t>
    </rPh>
    <rPh sb="3" eb="5">
      <t>ジョシ</t>
    </rPh>
    <phoneticPr fontId="2"/>
  </si>
  <si>
    <t>黄色セル記入お願いします</t>
    <rPh sb="0" eb="2">
      <t>キイロ</t>
    </rPh>
    <rPh sb="4" eb="6">
      <t>キニュウ</t>
    </rPh>
    <rPh sb="7" eb="8">
      <t>ネガ</t>
    </rPh>
    <phoneticPr fontId="2"/>
  </si>
  <si>
    <t>団体名</t>
    <rPh sb="0" eb="2">
      <t>ダンタイ</t>
    </rPh>
    <rPh sb="2" eb="3">
      <t>メイ</t>
    </rPh>
    <phoneticPr fontId="2"/>
  </si>
  <si>
    <t>とんかつ弁当</t>
    <rPh sb="4" eb="6">
      <t>ベントウ</t>
    </rPh>
    <phoneticPr fontId="2"/>
  </si>
  <si>
    <t>個</t>
    <rPh sb="0" eb="1">
      <t>コ</t>
    </rPh>
    <phoneticPr fontId="2"/>
  </si>
  <si>
    <t>唐揚げ弁当</t>
    <rPh sb="0" eb="2">
      <t>カラア</t>
    </rPh>
    <rPh sb="3" eb="5">
      <t>ベントウ</t>
    </rPh>
    <phoneticPr fontId="2"/>
  </si>
  <si>
    <t>合計</t>
    <rPh sb="0" eb="2">
      <t>ゴウケイ</t>
    </rPh>
    <phoneticPr fontId="2"/>
  </si>
  <si>
    <t>お問い合わせがある際は、内容を以下へご入力ください</t>
    <rPh sb="1" eb="2">
      <t>ト</t>
    </rPh>
    <rPh sb="3" eb="4">
      <t>ア</t>
    </rPh>
    <rPh sb="9" eb="10">
      <t>サイ</t>
    </rPh>
    <rPh sb="12" eb="14">
      <t>ナイヨウ</t>
    </rPh>
    <rPh sb="15" eb="17">
      <t>イカ</t>
    </rPh>
    <rPh sb="19" eb="21">
      <t>ニュウリョク</t>
    </rPh>
    <phoneticPr fontId="2"/>
  </si>
  <si>
    <t>記入方法</t>
    <rPh sb="0" eb="4">
      <t>キニュウホウホウ</t>
    </rPh>
    <phoneticPr fontId="2"/>
  </si>
  <si>
    <t>①申込表</t>
    <rPh sb="1" eb="3">
      <t>モウシコミ</t>
    </rPh>
    <rPh sb="3" eb="4">
      <t>ヒョウ</t>
    </rPh>
    <phoneticPr fontId="2"/>
  </si>
  <si>
    <t>これより下は記載不要です</t>
    <rPh sb="4" eb="5">
      <t>シタ</t>
    </rPh>
    <rPh sb="6" eb="8">
      <t>キサイ</t>
    </rPh>
    <rPh sb="8" eb="10">
      <t>フヨウ</t>
    </rPh>
    <phoneticPr fontId="2"/>
  </si>
  <si>
    <t>黄色部分のみ記載してください。</t>
    <rPh sb="0" eb="2">
      <t>キイロ</t>
    </rPh>
    <rPh sb="2" eb="4">
      <t>ブブン</t>
    </rPh>
    <rPh sb="6" eb="8">
      <t>キサイ</t>
    </rPh>
    <phoneticPr fontId="2"/>
  </si>
  <si>
    <t>　※体重順</t>
    <rPh sb="2" eb="4">
      <t>タイジュウ</t>
    </rPh>
    <rPh sb="4" eb="5">
      <t>ジュン</t>
    </rPh>
    <phoneticPr fontId="2"/>
  </si>
  <si>
    <t>②選手名簿(団体戦)</t>
    <rPh sb="1" eb="3">
      <t>センシュ</t>
    </rPh>
    <rPh sb="3" eb="5">
      <t>メイボ</t>
    </rPh>
    <rPh sb="6" eb="9">
      <t>ダンタイセン</t>
    </rPh>
    <phoneticPr fontId="2"/>
  </si>
  <si>
    <t>③選手名簿(個人戦)</t>
    <rPh sb="1" eb="3">
      <t>センシュ</t>
    </rPh>
    <rPh sb="3" eb="5">
      <t>メイボ</t>
    </rPh>
    <rPh sb="6" eb="9">
      <t>コジンセン</t>
    </rPh>
    <phoneticPr fontId="2"/>
  </si>
  <si>
    <t>④お弁当注文</t>
    <rPh sb="2" eb="4">
      <t>ベントウ</t>
    </rPh>
    <rPh sb="4" eb="6">
      <t>チュウモン</t>
    </rPh>
    <phoneticPr fontId="2"/>
  </si>
  <si>
    <t>団体名は、①申込書通りに反映されます。(＝記載不要）</t>
    <rPh sb="0" eb="3">
      <t>ダンタイメイ</t>
    </rPh>
    <rPh sb="6" eb="8">
      <t>モウシコミ</t>
    </rPh>
    <rPh sb="8" eb="9">
      <t>ショ</t>
    </rPh>
    <rPh sb="9" eb="10">
      <t>トオ</t>
    </rPh>
    <rPh sb="12" eb="14">
      <t>ハンエイ</t>
    </rPh>
    <rPh sb="21" eb="23">
      <t>キサイ</t>
    </rPh>
    <rPh sb="23" eb="25">
      <t>フヨウ</t>
    </rPh>
    <phoneticPr fontId="2"/>
  </si>
  <si>
    <t>黄色セルにご注文数量を入力してください</t>
    <rPh sb="0" eb="2">
      <t>キイロ</t>
    </rPh>
    <rPh sb="6" eb="8">
      <t>チュウモン</t>
    </rPh>
    <rPh sb="8" eb="10">
      <t>スウリョウ</t>
    </rPh>
    <rPh sb="11" eb="13">
      <t>ニュウリョク</t>
    </rPh>
    <phoneticPr fontId="2"/>
  </si>
  <si>
    <t>以下順に沿って記入お願いします。</t>
    <rPh sb="0" eb="2">
      <t>イカ</t>
    </rPh>
    <rPh sb="2" eb="3">
      <t>ジュン</t>
    </rPh>
    <rPh sb="4" eb="5">
      <t>ソ</t>
    </rPh>
    <rPh sb="7" eb="9">
      <t>キニュウ</t>
    </rPh>
    <rPh sb="10" eb="11">
      <t>ネガ</t>
    </rPh>
    <phoneticPr fontId="2"/>
  </si>
  <si>
    <t>手順Ⅰ</t>
    <rPh sb="0" eb="2">
      <t>テジュン</t>
    </rPh>
    <phoneticPr fontId="2"/>
  </si>
  <si>
    <t>手順Ⅱ</t>
    <rPh sb="0" eb="2">
      <t>テジュン</t>
    </rPh>
    <phoneticPr fontId="2"/>
  </si>
  <si>
    <t>Excelシートへ記載頂いた内容が反映されているか確認をお願いします。</t>
    <rPh sb="9" eb="11">
      <t>キサイ</t>
    </rPh>
    <rPh sb="11" eb="12">
      <t>イタダ</t>
    </rPh>
    <rPh sb="14" eb="16">
      <t>ナイヨウ</t>
    </rPh>
    <rPh sb="17" eb="19">
      <t>ハンエイ</t>
    </rPh>
    <rPh sb="25" eb="27">
      <t>カクニン</t>
    </rPh>
    <rPh sb="29" eb="30">
      <t>ネガ</t>
    </rPh>
    <phoneticPr fontId="2"/>
  </si>
  <si>
    <r>
      <t>　体重・選手名（ふりがな）：手入力してください。</t>
    </r>
    <r>
      <rPr>
        <sz val="13"/>
        <color rgb="FFFF0000"/>
        <rFont val="Meiryo UI"/>
        <family val="3"/>
        <charset val="128"/>
      </rPr>
      <t>ふりがな必須</t>
    </r>
    <rPh sb="1" eb="3">
      <t>タイジュウ</t>
    </rPh>
    <rPh sb="4" eb="7">
      <t>センシュメイ</t>
    </rPh>
    <rPh sb="14" eb="17">
      <t>テニュウリョク</t>
    </rPh>
    <rPh sb="28" eb="30">
      <t>ヒッス</t>
    </rPh>
    <phoneticPr fontId="2"/>
  </si>
  <si>
    <t>手順Ⅲ</t>
    <rPh sb="0" eb="2">
      <t>テジュン</t>
    </rPh>
    <phoneticPr fontId="2"/>
  </si>
  <si>
    <t>全てのシート内容を再確認</t>
    <rPh sb="0" eb="1">
      <t>スベ</t>
    </rPh>
    <rPh sb="6" eb="8">
      <t>ナイヨウ</t>
    </rPh>
    <rPh sb="9" eb="12">
      <t>サイカクニン</t>
    </rPh>
    <phoneticPr fontId="2"/>
  </si>
  <si>
    <t>選手名　</t>
    <rPh sb="0" eb="3">
      <t>センシュメイ</t>
    </rPh>
    <phoneticPr fontId="2"/>
  </si>
  <si>
    <t>ふりがな</t>
    <phoneticPr fontId="2"/>
  </si>
  <si>
    <t>選手名</t>
    <rPh sb="0" eb="3">
      <t>センシュメイ</t>
    </rPh>
    <phoneticPr fontId="2"/>
  </si>
  <si>
    <t>代表者名、記入ください</t>
    <rPh sb="0" eb="3">
      <t>ダイヒョウシャ</t>
    </rPh>
    <rPh sb="3" eb="4">
      <t>メイ</t>
    </rPh>
    <rPh sb="5" eb="7">
      <t>キニュウ</t>
    </rPh>
    <phoneticPr fontId="2"/>
  </si>
  <si>
    <t>代用者名、記入ください</t>
    <rPh sb="0" eb="3">
      <t>ダイヨウシャ</t>
    </rPh>
    <rPh sb="3" eb="4">
      <t>メイ</t>
    </rPh>
    <rPh sb="5" eb="7">
      <t>キニュウ</t>
    </rPh>
    <phoneticPr fontId="2"/>
  </si>
  <si>
    <t>選手名にふりがなの漏れはないですか？</t>
    <rPh sb="0" eb="3">
      <t>センシュメイ</t>
    </rPh>
    <rPh sb="9" eb="10">
      <t>モ</t>
    </rPh>
    <phoneticPr fontId="2"/>
  </si>
  <si>
    <t>全シート、必要箇所全て記入頂いていますか？</t>
    <rPh sb="0" eb="1">
      <t>ゼン</t>
    </rPh>
    <rPh sb="5" eb="7">
      <t>ヒツヨウ</t>
    </rPh>
    <rPh sb="7" eb="9">
      <t>カショ</t>
    </rPh>
    <rPh sb="9" eb="10">
      <t>スベ</t>
    </rPh>
    <rPh sb="11" eb="13">
      <t>キニュウ</t>
    </rPh>
    <rPh sb="13" eb="14">
      <t>イタダ</t>
    </rPh>
    <phoneticPr fontId="2"/>
  </si>
  <si>
    <t>⑤備考</t>
    <rPh sb="1" eb="3">
      <t>ビコウ</t>
    </rPh>
    <phoneticPr fontId="2"/>
  </si>
  <si>
    <t>最後、お問い合わせ内容あれば記載ください</t>
    <rPh sb="0" eb="2">
      <t>サイゴ</t>
    </rPh>
    <rPh sb="4" eb="5">
      <t>ト</t>
    </rPh>
    <rPh sb="6" eb="7">
      <t>ア</t>
    </rPh>
    <rPh sb="9" eb="11">
      <t>ナイヨウ</t>
    </rPh>
    <rPh sb="14" eb="16">
      <t>キサイ</t>
    </rPh>
    <phoneticPr fontId="2"/>
  </si>
  <si>
    <t>※このExcelの通りに書式等変更せず、そのまま記入してください。</t>
    <rPh sb="9" eb="10">
      <t>トオ</t>
    </rPh>
    <rPh sb="12" eb="14">
      <t>ショシキ</t>
    </rPh>
    <rPh sb="14" eb="15">
      <t>トウ</t>
    </rPh>
    <rPh sb="15" eb="17">
      <t>ヘンコウ</t>
    </rPh>
    <rPh sb="24" eb="26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</si>
</sst>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31">
    <font>
      <sz val="11"/>
      <color theme="1"/>
      <name val="Yu Gothic"/>
      <family val="2"/>
      <scheme val="minor"/>
    </font>
    <font>
      <sz val="15"/>
      <color rgb="FF231F20"/>
      <name val="游ゴシック"/>
      <family val="3"/>
      <charset val="128"/>
    </font>
    <font>
      <sz val="6"/>
      <name val="Yu Gothic"/>
      <family val="3"/>
      <charset val="128"/>
      <scheme val="minor"/>
    </font>
    <font>
      <sz val="15"/>
      <color theme="1"/>
      <name val="Yu Gothic"/>
      <family val="2"/>
      <scheme val="minor"/>
    </font>
    <font>
      <sz val="15"/>
      <color rgb="FF231F20"/>
      <name val="HGP明朝B"/>
      <family val="1"/>
      <charset val="128"/>
    </font>
    <font>
      <sz val="15"/>
      <color theme="1"/>
      <name val="HGP明朝B"/>
      <family val="1"/>
      <charset val="128"/>
    </font>
    <font>
      <b/>
      <u/>
      <sz val="15"/>
      <color rgb="FFFF0000"/>
      <name val="Yu Gothic"/>
      <family val="3"/>
      <charset val="128"/>
      <scheme val="minor"/>
    </font>
    <font>
      <sz val="12"/>
      <color rgb="FF231F20"/>
      <name val="HGP明朝B"/>
      <family val="1"/>
      <charset val="128"/>
    </font>
    <font>
      <sz val="15"/>
      <color theme="1"/>
      <name val="游ゴシック"/>
      <family val="3"/>
      <charset val="128"/>
    </font>
    <font>
      <sz val="15"/>
      <color theme="1"/>
      <name val="Calibri"/>
      <family val="2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rgb="FF231F20"/>
      <name val="游ゴシック"/>
      <family val="3"/>
      <charset val="128"/>
    </font>
    <font>
      <sz val="8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1"/>
      <color theme="0"/>
      <name val="HGP明朝B"/>
      <family val="1"/>
      <charset val="128"/>
    </font>
    <font>
      <sz val="11"/>
      <color theme="1"/>
      <name val="HGP明朝B"/>
      <family val="1"/>
      <charset val="128"/>
    </font>
    <font>
      <sz val="11"/>
      <color rgb="FFFF0000"/>
      <name val="HGP明朝B"/>
      <family val="1"/>
      <charset val="128"/>
    </font>
    <font>
      <sz val="11"/>
      <name val="HGP明朝B"/>
      <family val="1"/>
      <charset val="128"/>
    </font>
    <font>
      <sz val="15"/>
      <color theme="1"/>
      <name val="HGS明朝B"/>
      <family val="1"/>
      <charset val="128"/>
    </font>
    <font>
      <b/>
      <sz val="11"/>
      <color rgb="FFFF0000"/>
      <name val="Yu Gothic"/>
      <family val="3"/>
      <charset val="128"/>
      <scheme val="minor"/>
    </font>
    <font>
      <sz val="13"/>
      <color theme="1"/>
      <name val="Meiryo UI"/>
      <family val="3"/>
      <charset val="128"/>
    </font>
    <font>
      <sz val="13"/>
      <color rgb="FFFF0000"/>
      <name val="Meiryo UI"/>
      <family val="3"/>
      <charset val="128"/>
    </font>
    <font>
      <b/>
      <sz val="13"/>
      <color rgb="FFFF0000"/>
      <name val="Meiryo UI"/>
      <family val="3"/>
      <charset val="128"/>
    </font>
    <font>
      <b/>
      <sz val="13"/>
      <color theme="1"/>
      <name val="Meiryo UI"/>
      <family val="3"/>
      <charset val="128"/>
    </font>
    <font>
      <b/>
      <u/>
      <sz val="13"/>
      <color theme="1"/>
      <name val="Meiryo UI"/>
      <family val="3"/>
      <charset val="128"/>
    </font>
    <font>
      <sz val="13"/>
      <color theme="1"/>
      <name val="HGP明朝B"/>
      <family val="1"/>
      <charset val="128"/>
    </font>
    <font>
      <b/>
      <sz val="14"/>
      <color rgb="FF00B05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2AB673"/>
        <bgColor indexed="64"/>
      </patternFill>
    </fill>
    <fill>
      <patternFill patternType="solid">
        <fgColor rgb="FFFFF2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7">
    <border>
      <left/>
      <right/>
      <top/>
      <bottom/>
      <diagonal/>
    </border>
    <border>
      <left style="medium">
        <color rgb="FF231F20"/>
      </left>
      <right style="thin">
        <color rgb="FF231F20"/>
      </right>
      <top style="medium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medium">
        <color rgb="FF231F20"/>
      </top>
      <bottom style="thin">
        <color rgb="FF231F20"/>
      </bottom>
      <diagonal/>
    </border>
    <border>
      <left style="medium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medium">
        <color rgb="FF231F20"/>
      </left>
      <right style="thin">
        <color rgb="FF231F20"/>
      </right>
      <top style="thin">
        <color rgb="FF231F20"/>
      </top>
      <bottom style="medium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medium">
        <color rgb="FF231F20"/>
      </bottom>
      <diagonal/>
    </border>
    <border>
      <left style="medium">
        <color indexed="64"/>
      </left>
      <right style="thick">
        <color rgb="FF231F20"/>
      </right>
      <top style="medium">
        <color indexed="64"/>
      </top>
      <bottom style="medium">
        <color indexed="64"/>
      </bottom>
      <diagonal/>
    </border>
    <border>
      <left style="thick">
        <color rgb="FF231F2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231F20"/>
      </right>
      <top style="medium">
        <color indexed="64"/>
      </top>
      <bottom/>
      <diagonal/>
    </border>
    <border>
      <left style="thin">
        <color rgb="FF231F20"/>
      </left>
      <right style="thin">
        <color rgb="FF231F20"/>
      </right>
      <top style="medium">
        <color indexed="64"/>
      </top>
      <bottom style="thin">
        <color rgb="FF231F20"/>
      </bottom>
      <diagonal/>
    </border>
    <border>
      <left style="thin">
        <color rgb="FF231F20"/>
      </left>
      <right style="medium">
        <color indexed="64"/>
      </right>
      <top style="medium">
        <color indexed="64"/>
      </top>
      <bottom style="thin">
        <color rgb="FF231F2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231F20"/>
      </right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thin">
        <color rgb="FF231F2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 style="medium">
        <color indexed="64"/>
      </right>
      <top style="thin">
        <color rgb="FF231F2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231F2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231F20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rgb="FF231F20"/>
      </right>
      <top/>
      <bottom style="medium">
        <color indexed="64"/>
      </bottom>
      <diagonal/>
    </border>
    <border>
      <left style="thin">
        <color rgb="FF231F20"/>
      </left>
      <right style="thin">
        <color rgb="FF231F20"/>
      </right>
      <top/>
      <bottom style="medium">
        <color indexed="64"/>
      </bottom>
      <diagonal/>
    </border>
    <border>
      <left style="thin">
        <color rgb="FF231F2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231F20"/>
      </right>
      <top style="medium">
        <color indexed="64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medium">
        <color rgb="FF231F20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medium">
        <color rgb="FF231F20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rgb="FF231F20"/>
      </right>
      <top style="medium">
        <color rgb="FF231F20"/>
      </top>
      <bottom style="double">
        <color indexed="64"/>
      </bottom>
      <diagonal/>
    </border>
    <border>
      <left style="thin">
        <color rgb="FF231F20"/>
      </left>
      <right style="thin">
        <color rgb="FF231F20"/>
      </right>
      <top style="medium">
        <color rgb="FF231F20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auto="1"/>
      </top>
      <bottom style="hair">
        <color auto="1"/>
      </bottom>
      <diagonal/>
    </border>
    <border>
      <left style="dotted">
        <color indexed="64"/>
      </left>
      <right/>
      <top style="hair">
        <color auto="1"/>
      </top>
      <bottom style="hair">
        <color auto="1"/>
      </bottom>
      <diagonal/>
    </border>
    <border>
      <left style="dotted">
        <color indexed="64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5"/>
    </xf>
    <xf numFmtId="0" fontId="4" fillId="0" borderId="4" xfId="0" applyFont="1" applyBorder="1" applyAlignment="1">
      <alignment vertical="center"/>
    </xf>
    <xf numFmtId="0" fontId="6" fillId="0" borderId="0" xfId="0" applyFont="1"/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top" wrapText="1"/>
    </xf>
    <xf numFmtId="0" fontId="7" fillId="0" borderId="20" xfId="0" quotePrefix="1" applyFont="1" applyBorder="1" applyAlignment="1">
      <alignment horizontal="center" vertical="center" wrapText="1"/>
    </xf>
    <xf numFmtId="0" fontId="7" fillId="0" borderId="24" xfId="0" quotePrefix="1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shrinkToFi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shrinkToFi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3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5" borderId="45" xfId="0" applyFont="1" applyFill="1" applyBorder="1" applyAlignment="1">
      <alignment vertical="center"/>
    </xf>
    <xf numFmtId="0" fontId="1" fillId="5" borderId="46" xfId="0" applyFont="1" applyFill="1" applyBorder="1" applyAlignment="1">
      <alignment vertical="center"/>
    </xf>
    <xf numFmtId="0" fontId="1" fillId="5" borderId="47" xfId="0" applyFont="1" applyFill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51" xfId="0" applyFont="1" applyBorder="1" applyAlignment="1">
      <alignment vertical="center"/>
    </xf>
    <xf numFmtId="0" fontId="14" fillId="0" borderId="52" xfId="0" applyFont="1" applyBorder="1" applyAlignment="1">
      <alignment vertical="center"/>
    </xf>
    <xf numFmtId="0" fontId="15" fillId="0" borderId="56" xfId="0" applyFont="1" applyBorder="1" applyAlignment="1">
      <alignment vertical="center"/>
    </xf>
    <xf numFmtId="0" fontId="15" fillId="0" borderId="57" xfId="0" applyFont="1" applyBorder="1" applyAlignment="1">
      <alignment vertical="center"/>
    </xf>
    <xf numFmtId="0" fontId="15" fillId="4" borderId="38" xfId="0" applyFont="1" applyFill="1" applyBorder="1" applyAlignment="1">
      <alignment vertical="center"/>
    </xf>
    <xf numFmtId="0" fontId="12" fillId="4" borderId="12" xfId="0" applyFont="1" applyFill="1" applyBorder="1"/>
    <xf numFmtId="0" fontId="16" fillId="0" borderId="27" xfId="0" applyFont="1" applyBorder="1"/>
    <xf numFmtId="0" fontId="16" fillId="0" borderId="52" xfId="0" applyFont="1" applyBorder="1"/>
    <xf numFmtId="0" fontId="17" fillId="0" borderId="68" xfId="0" applyFont="1" applyBorder="1"/>
    <xf numFmtId="0" fontId="16" fillId="0" borderId="69" xfId="0" applyFont="1" applyBorder="1"/>
    <xf numFmtId="0" fontId="16" fillId="0" borderId="70" xfId="0" applyFont="1" applyBorder="1"/>
    <xf numFmtId="0" fontId="1" fillId="6" borderId="73" xfId="0" applyFont="1" applyFill="1" applyBorder="1" applyAlignment="1">
      <alignment vertical="center"/>
    </xf>
    <xf numFmtId="0" fontId="1" fillId="6" borderId="74" xfId="0" applyFont="1" applyFill="1" applyBorder="1" applyAlignment="1">
      <alignment vertical="center"/>
    </xf>
    <xf numFmtId="0" fontId="1" fillId="0" borderId="0" xfId="0" applyFont="1" applyAlignment="1">
      <alignment horizontal="left" vertical="center" indent="7"/>
    </xf>
    <xf numFmtId="0" fontId="5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9" fillId="0" borderId="5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52" xfId="0" applyFont="1" applyBorder="1"/>
    <xf numFmtId="0" fontId="19" fillId="0" borderId="0" xfId="0" applyFont="1" applyAlignment="1">
      <alignment shrinkToFit="1"/>
    </xf>
    <xf numFmtId="0" fontId="19" fillId="7" borderId="0" xfId="0" applyFont="1" applyFill="1" applyAlignment="1">
      <alignment horizontal="center"/>
    </xf>
    <xf numFmtId="0" fontId="20" fillId="0" borderId="0" xfId="0" applyFont="1"/>
    <xf numFmtId="0" fontId="19" fillId="0" borderId="76" xfId="0" applyFont="1" applyBorder="1" applyAlignment="1">
      <alignment shrinkToFit="1"/>
    </xf>
    <xf numFmtId="0" fontId="19" fillId="0" borderId="78" xfId="0" applyFont="1" applyBorder="1"/>
    <xf numFmtId="0" fontId="19" fillId="0" borderId="78" xfId="0" applyFont="1" applyBorder="1" applyAlignment="1">
      <alignment horizontal="center"/>
    </xf>
    <xf numFmtId="0" fontId="19" fillId="0" borderId="83" xfId="0" applyFont="1" applyBorder="1"/>
    <xf numFmtId="0" fontId="19" fillId="0" borderId="83" xfId="0" applyFont="1" applyBorder="1" applyAlignment="1">
      <alignment horizontal="center"/>
    </xf>
    <xf numFmtId="0" fontId="19" fillId="0" borderId="84" xfId="0" applyFont="1" applyBorder="1"/>
    <xf numFmtId="0" fontId="19" fillId="0" borderId="89" xfId="0" applyFont="1" applyBorder="1"/>
    <xf numFmtId="0" fontId="19" fillId="0" borderId="89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19" fillId="0" borderId="88" xfId="0" applyFont="1" applyBorder="1"/>
    <xf numFmtId="0" fontId="21" fillId="0" borderId="0" xfId="0" applyFont="1"/>
    <xf numFmtId="0" fontId="22" fillId="0" borderId="0" xfId="0" applyFont="1"/>
    <xf numFmtId="0" fontId="22" fillId="0" borderId="52" xfId="0" applyFont="1" applyBorder="1" applyAlignment="1">
      <alignment horizontal="center"/>
    </xf>
    <xf numFmtId="0" fontId="22" fillId="0" borderId="52" xfId="0" applyFont="1" applyBorder="1"/>
    <xf numFmtId="0" fontId="22" fillId="7" borderId="53" xfId="0" applyFont="1" applyFill="1" applyBorder="1"/>
    <xf numFmtId="0" fontId="22" fillId="0" borderId="64" xfId="0" applyFont="1" applyBorder="1"/>
    <xf numFmtId="0" fontId="22" fillId="0" borderId="52" xfId="0" applyFont="1" applyBorder="1" applyAlignment="1">
      <alignment horizontal="right"/>
    </xf>
    <xf numFmtId="0" fontId="22" fillId="0" borderId="54" xfId="0" applyFont="1" applyBorder="1"/>
    <xf numFmtId="0" fontId="23" fillId="0" borderId="0" xfId="0" applyFont="1"/>
    <xf numFmtId="0" fontId="24" fillId="0" borderId="0" xfId="0" applyFont="1"/>
    <xf numFmtId="0" fontId="24" fillId="0" borderId="76" xfId="0" applyFont="1" applyBorder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30" fillId="0" borderId="0" xfId="0" applyFont="1"/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71" xfId="0" applyFont="1" applyBorder="1" applyAlignment="1">
      <alignment horizontal="right"/>
    </xf>
    <xf numFmtId="0" fontId="3" fillId="0" borderId="67" xfId="0" applyFont="1" applyBorder="1" applyAlignment="1">
      <alignment horizontal="right"/>
    </xf>
    <xf numFmtId="0" fontId="3" fillId="0" borderId="72" xfId="0" applyFont="1" applyBorder="1" applyAlignment="1">
      <alignment horizontal="right"/>
    </xf>
    <xf numFmtId="42" fontId="3" fillId="6" borderId="74" xfId="0" applyNumberFormat="1" applyFont="1" applyFill="1" applyBorder="1" applyAlignment="1">
      <alignment horizontal="center"/>
    </xf>
    <xf numFmtId="42" fontId="3" fillId="6" borderId="75" xfId="0" applyNumberFormat="1" applyFont="1" applyFill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27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63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52" xfId="0" applyFont="1" applyBorder="1" applyAlignment="1">
      <alignment horizontal="right"/>
    </xf>
    <xf numFmtId="0" fontId="3" fillId="0" borderId="65" xfId="0" applyFont="1" applyBorder="1" applyAlignment="1">
      <alignment horizontal="right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0" fontId="3" fillId="0" borderId="48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5" fillId="3" borderId="35" xfId="0" applyFont="1" applyFill="1" applyBorder="1" applyAlignment="1">
      <alignment horizontal="right" vertical="center" wrapText="1"/>
    </xf>
    <xf numFmtId="0" fontId="5" fillId="3" borderId="36" xfId="0" applyFont="1" applyFill="1" applyBorder="1" applyAlignment="1">
      <alignment horizontal="right" vertical="center" wrapText="1"/>
    </xf>
    <xf numFmtId="0" fontId="5" fillId="3" borderId="37" xfId="0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right" vertical="center" wrapText="1"/>
    </xf>
    <xf numFmtId="0" fontId="9" fillId="4" borderId="13" xfId="0" applyFont="1" applyFill="1" applyBorder="1" applyAlignment="1">
      <alignment horizontal="righ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5" fillId="0" borderId="42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7" borderId="5" xfId="0" applyFont="1" applyFill="1" applyBorder="1" applyAlignment="1">
      <alignment vertical="center"/>
    </xf>
    <xf numFmtId="0" fontId="5" fillId="7" borderId="6" xfId="0" applyFont="1" applyFill="1" applyBorder="1" applyAlignment="1">
      <alignment vertical="center"/>
    </xf>
    <xf numFmtId="0" fontId="5" fillId="7" borderId="7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7" borderId="9" xfId="0" applyFont="1" applyFill="1" applyBorder="1" applyAlignment="1">
      <alignment vertical="center" wrapText="1"/>
    </xf>
    <xf numFmtId="0" fontId="3" fillId="7" borderId="9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9" fillId="0" borderId="77" xfId="0" applyFont="1" applyBorder="1" applyAlignment="1">
      <alignment horizontal="center" vertical="center"/>
    </xf>
    <xf numFmtId="0" fontId="19" fillId="0" borderId="82" xfId="0" applyFont="1" applyBorder="1" applyAlignment="1">
      <alignment horizontal="center" vertical="center"/>
    </xf>
    <xf numFmtId="0" fontId="19" fillId="0" borderId="88" xfId="0" applyFont="1" applyBorder="1" applyAlignment="1">
      <alignment horizontal="center" vertical="center"/>
    </xf>
    <xf numFmtId="0" fontId="19" fillId="0" borderId="90" xfId="0" applyFont="1" applyBorder="1" applyAlignment="1">
      <alignment horizontal="center"/>
    </xf>
    <xf numFmtId="0" fontId="19" fillId="0" borderId="91" xfId="0" applyFont="1" applyBorder="1" applyAlignment="1">
      <alignment horizontal="center"/>
    </xf>
    <xf numFmtId="0" fontId="19" fillId="0" borderId="96" xfId="0" applyFont="1" applyBorder="1" applyAlignment="1">
      <alignment horizontal="center"/>
    </xf>
    <xf numFmtId="0" fontId="19" fillId="0" borderId="92" xfId="0" applyFont="1" applyBorder="1" applyAlignment="1">
      <alignment horizontal="center"/>
    </xf>
    <xf numFmtId="0" fontId="19" fillId="0" borderId="79" xfId="0" applyFont="1" applyBorder="1" applyAlignment="1">
      <alignment horizontal="center"/>
    </xf>
    <xf numFmtId="0" fontId="19" fillId="0" borderId="80" xfId="0" applyFont="1" applyBorder="1" applyAlignment="1">
      <alignment horizontal="center"/>
    </xf>
    <xf numFmtId="0" fontId="19" fillId="0" borderId="94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85" xfId="0" applyFont="1" applyBorder="1" applyAlignment="1">
      <alignment horizontal="center"/>
    </xf>
    <xf numFmtId="0" fontId="19" fillId="0" borderId="86" xfId="0" applyFont="1" applyBorder="1" applyAlignment="1">
      <alignment horizontal="center"/>
    </xf>
    <xf numFmtId="0" fontId="19" fillId="0" borderId="95" xfId="0" applyFont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19" fillId="0" borderId="93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9" fillId="0" borderId="5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76" xfId="0" applyFont="1" applyBorder="1" applyAlignment="1">
      <alignment horizontal="center"/>
    </xf>
    <xf numFmtId="0" fontId="22" fillId="0" borderId="53" xfId="0" applyFont="1" applyBorder="1" applyAlignment="1">
      <alignment horizontal="center"/>
    </xf>
    <xf numFmtId="0" fontId="22" fillId="0" borderId="54" xfId="0" applyFont="1" applyBorder="1" applyAlignment="1">
      <alignment horizontal="center"/>
    </xf>
    <xf numFmtId="0" fontId="22" fillId="0" borderId="6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</xdr:colOff>
      <xdr:row>4</xdr:row>
      <xdr:rowOff>29256</xdr:rowOff>
    </xdr:from>
    <xdr:to>
      <xdr:col>9</xdr:col>
      <xdr:colOff>66675</xdr:colOff>
      <xdr:row>9</xdr:row>
      <xdr:rowOff>219250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50CB674-A0ED-39FA-2E53-CCC18CB62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420" y="486456"/>
          <a:ext cx="4739640" cy="1334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95249</xdr:rowOff>
    </xdr:from>
    <xdr:to>
      <xdr:col>17</xdr:col>
      <xdr:colOff>200025</xdr:colOff>
      <xdr:row>2</xdr:row>
      <xdr:rowOff>238124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FAE839E-6D5A-4552-8A4E-F85409AB6DE8}"/>
            </a:ext>
          </a:extLst>
        </xdr:cNvPr>
        <xdr:cNvSpPr/>
      </xdr:nvSpPr>
      <xdr:spPr>
        <a:xfrm>
          <a:off x="142876" y="95249"/>
          <a:ext cx="6943724" cy="771525"/>
        </a:xfrm>
        <a:prstGeom prst="roundRect">
          <a:avLst/>
        </a:prstGeom>
        <a:solidFill>
          <a:sysClr val="window" lastClr="FFFFFF"/>
        </a:solidFill>
        <a:ln>
          <a:gradFill>
            <a:gsLst>
              <a:gs pos="7700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  <a:effectLst>
          <a:glow rad="101600">
            <a:schemeClr val="accent3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10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</a:rPr>
            <a:t>2026</a:t>
          </a:r>
          <a:r>
            <a:rPr kumimoji="1" lang="ja-JP" altLang="en-US" sz="210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</a:rPr>
            <a:t>年　第</a:t>
          </a:r>
          <a:r>
            <a:rPr kumimoji="1" lang="en-US" altLang="ja-JP" sz="210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</a:rPr>
            <a:t>20</a:t>
          </a:r>
          <a:r>
            <a:rPr kumimoji="1" lang="ja-JP" altLang="en-US" sz="210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</a:rPr>
            <a:t>回　伊都・橋本青少年健全育成柔道大会</a:t>
          </a:r>
          <a:endParaRPr kumimoji="1" lang="en-US" altLang="ja-JP" sz="2100">
            <a:solidFill>
              <a:sysClr val="windowText" lastClr="000000"/>
            </a:solidFill>
            <a:latin typeface="HG明朝E" panose="02020909000000000000" pitchFamily="17" charset="-128"/>
            <a:ea typeface="HG明朝E" panose="02020909000000000000" pitchFamily="17" charset="-128"/>
          </a:endParaRPr>
        </a:p>
        <a:p>
          <a:pPr algn="ctr"/>
          <a:r>
            <a:rPr kumimoji="1" lang="ja-JP" altLang="en-US" sz="210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</a:rPr>
            <a:t>参加申込一覧</a:t>
          </a:r>
          <a:endParaRPr kumimoji="1" lang="en-US" altLang="ja-JP" sz="2100">
            <a:solidFill>
              <a:sysClr val="windowText" lastClr="000000"/>
            </a:solidFill>
            <a:latin typeface="HG明朝E" panose="02020909000000000000" pitchFamily="17" charset="-128"/>
            <a:ea typeface="HG明朝E" panose="02020909000000000000" pitchFamily="17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114300</xdr:colOff>
      <xdr:row>26</xdr:row>
      <xdr:rowOff>38100</xdr:rowOff>
    </xdr:from>
    <xdr:to>
      <xdr:col>14</xdr:col>
      <xdr:colOff>200025</xdr:colOff>
      <xdr:row>31</xdr:row>
      <xdr:rowOff>142374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44865C3-DC4D-4C49-AEF7-9190FFD23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0525" y="9305925"/>
          <a:ext cx="1685925" cy="1952124"/>
        </a:xfrm>
        <a:prstGeom prst="rect">
          <a:avLst/>
        </a:prstGeom>
      </xdr:spPr>
    </xdr:pic>
    <xdr:clientData/>
  </xdr:twoCellAnchor>
  <xdr:twoCellAnchor editAs="oneCell">
    <xdr:from>
      <xdr:col>13</xdr:col>
      <xdr:colOff>32385</xdr:colOff>
      <xdr:row>31</xdr:row>
      <xdr:rowOff>337185</xdr:rowOff>
    </xdr:from>
    <xdr:to>
      <xdr:col>17</xdr:col>
      <xdr:colOff>95250</xdr:colOff>
      <xdr:row>34</xdr:row>
      <xdr:rowOff>202177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74ED102-7B68-40A9-A3B6-388AAE263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74945" y="11485245"/>
          <a:ext cx="1647825" cy="1007992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43801</xdr:rowOff>
    </xdr:from>
    <xdr:to>
      <xdr:col>0</xdr:col>
      <xdr:colOff>419100</xdr:colOff>
      <xdr:row>3</xdr:row>
      <xdr:rowOff>257449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AFAB61A-87B7-4299-B34A-8280D6673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672451"/>
          <a:ext cx="314325" cy="756573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</xdr:colOff>
      <xdr:row>2</xdr:row>
      <xdr:rowOff>85725</xdr:rowOff>
    </xdr:from>
    <xdr:to>
      <xdr:col>17</xdr:col>
      <xdr:colOff>364755</xdr:colOff>
      <xdr:row>4</xdr:row>
      <xdr:rowOff>57432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728AED2-DA00-46C8-965E-B8C7ADFDE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05625" y="714375"/>
          <a:ext cx="345705" cy="800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2A51F-9AD0-4AF8-96FC-75AAC2EACB98}">
  <sheetPr>
    <tabColor rgb="FFFFC000"/>
    <pageSetUpPr fitToPage="1"/>
  </sheetPr>
  <dimension ref="A1:J31"/>
  <sheetViews>
    <sheetView view="pageBreakPreview" zoomScale="115" zoomScaleNormal="100" zoomScaleSheetLayoutView="115" workbookViewId="0">
      <selection activeCell="E22" sqref="E22"/>
    </sheetView>
  </sheetViews>
  <sheetFormatPr defaultRowHeight="18"/>
  <cols>
    <col min="1" max="1" width="8.796875" style="85"/>
    <col min="2" max="2" width="23.3984375" style="85" customWidth="1"/>
    <col min="3" max="16384" width="8.796875" style="85"/>
  </cols>
  <sheetData>
    <row r="1" spans="1:10">
      <c r="A1" s="89" t="s">
        <v>100</v>
      </c>
    </row>
    <row r="2" spans="1:10" ht="18.600000000000001">
      <c r="A2" s="89"/>
      <c r="B2" s="90" t="s">
        <v>126</v>
      </c>
    </row>
    <row r="3" spans="1:10">
      <c r="A3" s="88" t="s">
        <v>111</v>
      </c>
      <c r="B3" s="88" t="s">
        <v>110</v>
      </c>
    </row>
    <row r="4" spans="1:10">
      <c r="B4" s="87" t="s">
        <v>101</v>
      </c>
      <c r="C4" s="85" t="s">
        <v>103</v>
      </c>
    </row>
    <row r="11" spans="1:10">
      <c r="B11" s="86"/>
      <c r="C11" s="86" t="s">
        <v>102</v>
      </c>
      <c r="D11" s="86"/>
      <c r="E11" s="86"/>
      <c r="F11" s="86"/>
      <c r="G11" s="86"/>
      <c r="H11" s="86"/>
      <c r="I11" s="86"/>
      <c r="J11" s="86"/>
    </row>
    <row r="12" spans="1:10">
      <c r="B12" s="87" t="s">
        <v>105</v>
      </c>
      <c r="C12" s="85" t="s">
        <v>108</v>
      </c>
    </row>
    <row r="13" spans="1:10">
      <c r="B13" s="87"/>
      <c r="C13" s="85" t="s">
        <v>120</v>
      </c>
    </row>
    <row r="14" spans="1:10">
      <c r="C14" s="85" t="s">
        <v>51</v>
      </c>
    </row>
    <row r="15" spans="1:10">
      <c r="C15" s="85" t="s">
        <v>114</v>
      </c>
    </row>
    <row r="16" spans="1:10">
      <c r="C16" s="85" t="s">
        <v>54</v>
      </c>
    </row>
    <row r="17" spans="1:10">
      <c r="B17" s="86"/>
      <c r="C17" s="86" t="s">
        <v>104</v>
      </c>
      <c r="D17" s="86"/>
      <c r="E17" s="86"/>
      <c r="F17" s="86"/>
      <c r="G17" s="86"/>
      <c r="H17" s="86"/>
      <c r="I17" s="86"/>
      <c r="J17" s="86"/>
    </row>
    <row r="18" spans="1:10">
      <c r="B18" s="87" t="s">
        <v>106</v>
      </c>
      <c r="C18" s="85" t="s">
        <v>108</v>
      </c>
    </row>
    <row r="19" spans="1:10">
      <c r="B19" s="87"/>
      <c r="C19" s="85" t="s">
        <v>121</v>
      </c>
    </row>
    <row r="20" spans="1:10">
      <c r="C20" s="85" t="s">
        <v>63</v>
      </c>
    </row>
    <row r="21" spans="1:10">
      <c r="C21" s="85" t="s">
        <v>64</v>
      </c>
    </row>
    <row r="22" spans="1:10">
      <c r="B22" s="86"/>
      <c r="C22" s="86" t="s">
        <v>65</v>
      </c>
      <c r="D22" s="86"/>
      <c r="E22" s="86"/>
      <c r="F22" s="86"/>
      <c r="G22" s="86"/>
      <c r="H22" s="86"/>
      <c r="I22" s="86"/>
      <c r="J22" s="86"/>
    </row>
    <row r="23" spans="1:10">
      <c r="B23" s="87" t="s">
        <v>107</v>
      </c>
      <c r="C23" s="85" t="s">
        <v>108</v>
      </c>
    </row>
    <row r="24" spans="1:10">
      <c r="B24" s="86"/>
      <c r="C24" s="86" t="s">
        <v>109</v>
      </c>
      <c r="D24" s="86"/>
      <c r="E24" s="86"/>
      <c r="F24" s="86"/>
      <c r="G24" s="86"/>
      <c r="H24" s="86"/>
      <c r="I24" s="86"/>
      <c r="J24" s="86"/>
    </row>
    <row r="25" spans="1:10">
      <c r="A25" s="88" t="s">
        <v>112</v>
      </c>
      <c r="B25" s="87" t="s">
        <v>101</v>
      </c>
      <c r="C25" s="85" t="s">
        <v>113</v>
      </c>
    </row>
    <row r="27" spans="1:10">
      <c r="A27" s="88" t="s">
        <v>115</v>
      </c>
      <c r="B27" s="88" t="s">
        <v>116</v>
      </c>
    </row>
    <row r="28" spans="1:10">
      <c r="C28" s="85" t="s">
        <v>123</v>
      </c>
    </row>
    <row r="29" spans="1:10">
      <c r="C29" s="85" t="s">
        <v>122</v>
      </c>
    </row>
    <row r="31" spans="1:10">
      <c r="B31" s="87" t="s">
        <v>124</v>
      </c>
      <c r="C31" s="85" t="s">
        <v>125</v>
      </c>
    </row>
  </sheetData>
  <phoneticPr fontId="2"/>
  <pageMargins left="0.7" right="0.7" top="0.75" bottom="0.75" header="0.3" footer="0.3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1F914-5B4B-464E-8964-B60A501C93D6}">
  <sheetPr>
    <tabColor theme="7" tint="0.79998168889431442"/>
    <pageSetUpPr fitToPage="1"/>
  </sheetPr>
  <dimension ref="A1:S37"/>
  <sheetViews>
    <sheetView tabSelected="1" view="pageBreakPreview" zoomScaleNormal="100" zoomScaleSheetLayoutView="100" workbookViewId="0">
      <selection activeCell="L22" sqref="L22:N22"/>
    </sheetView>
  </sheetViews>
  <sheetFormatPr defaultColWidth="9" defaultRowHeight="25.2"/>
  <cols>
    <col min="1" max="1" width="6.3984375" style="2" customWidth="1"/>
    <col min="2" max="18" width="5.19921875" style="2" customWidth="1"/>
    <col min="19" max="19" width="3.5" style="2" hidden="1" customWidth="1"/>
    <col min="20" max="16384" width="9" style="2"/>
  </cols>
  <sheetData>
    <row r="1" spans="1:18">
      <c r="A1" s="1"/>
      <c r="D1" s="3"/>
      <c r="J1" s="3"/>
    </row>
    <row r="2" spans="1:18">
      <c r="A2" s="4"/>
    </row>
    <row r="3" spans="1:18" ht="42.75" customHeight="1">
      <c r="A3" s="4"/>
    </row>
    <row r="4" spans="1:18" ht="22.5" customHeight="1" thickBot="1">
      <c r="A4" s="4"/>
    </row>
    <row r="5" spans="1:18" ht="39" customHeight="1">
      <c r="A5" s="159" t="s">
        <v>0</v>
      </c>
      <c r="B5" s="160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</row>
    <row r="6" spans="1:18" ht="27" customHeight="1">
      <c r="A6" s="149" t="s">
        <v>1</v>
      </c>
      <c r="B6" s="150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</row>
    <row r="7" spans="1:18" ht="27" customHeight="1">
      <c r="A7" s="149" t="s">
        <v>2</v>
      </c>
      <c r="B7" s="150"/>
      <c r="C7" s="162"/>
      <c r="D7" s="162"/>
      <c r="E7" s="162"/>
      <c r="F7" s="162"/>
      <c r="G7" s="162"/>
      <c r="H7" s="162"/>
      <c r="I7" s="163" t="s">
        <v>3</v>
      </c>
      <c r="J7" s="163"/>
      <c r="K7" s="162"/>
      <c r="L7" s="162"/>
      <c r="M7" s="162"/>
      <c r="N7" s="162"/>
      <c r="O7" s="162"/>
      <c r="P7" s="162"/>
      <c r="Q7" s="162"/>
      <c r="R7" s="162"/>
    </row>
    <row r="8" spans="1:18" ht="27" customHeight="1">
      <c r="A8" s="149" t="s">
        <v>4</v>
      </c>
      <c r="B8" s="150"/>
      <c r="C8" s="151"/>
      <c r="D8" s="152"/>
      <c r="E8" s="152"/>
      <c r="F8" s="152"/>
      <c r="G8" s="153"/>
      <c r="H8" s="5" t="s">
        <v>5</v>
      </c>
      <c r="I8" s="5"/>
      <c r="J8" s="154"/>
      <c r="K8" s="154"/>
      <c r="L8" s="154"/>
      <c r="M8" s="154"/>
      <c r="N8" s="154"/>
      <c r="O8" s="154"/>
      <c r="P8" s="154"/>
      <c r="Q8" s="154"/>
      <c r="R8" s="154"/>
    </row>
    <row r="9" spans="1:18" ht="27" customHeight="1" thickBot="1">
      <c r="A9" s="155" t="s">
        <v>6</v>
      </c>
      <c r="B9" s="156"/>
      <c r="C9" s="157"/>
      <c r="D9" s="157"/>
      <c r="E9" s="157"/>
      <c r="F9" s="157"/>
      <c r="G9" s="157"/>
      <c r="H9" s="157"/>
      <c r="I9" s="157"/>
      <c r="J9" s="157"/>
      <c r="K9" s="158"/>
      <c r="L9" s="158"/>
      <c r="M9" s="158"/>
      <c r="N9" s="158"/>
      <c r="O9" s="158"/>
      <c r="P9" s="158"/>
      <c r="Q9" s="158"/>
      <c r="R9" s="158"/>
    </row>
    <row r="10" spans="1:18" ht="31.5" customHeight="1" thickBot="1">
      <c r="A10" s="6" t="s">
        <v>7</v>
      </c>
    </row>
    <row r="11" spans="1:18" ht="25.8" thickBot="1">
      <c r="B11" s="7" t="s">
        <v>8</v>
      </c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10"/>
    </row>
    <row r="12" spans="1:18">
      <c r="B12" s="135"/>
      <c r="C12" s="138" t="s">
        <v>9</v>
      </c>
      <c r="D12" s="11" t="s">
        <v>10</v>
      </c>
      <c r="E12" s="11" t="s">
        <v>11</v>
      </c>
      <c r="F12" s="11" t="s">
        <v>12</v>
      </c>
      <c r="G12" s="11" t="s">
        <v>13</v>
      </c>
      <c r="H12" s="11" t="s">
        <v>13</v>
      </c>
      <c r="I12" s="11" t="s">
        <v>13</v>
      </c>
      <c r="J12" s="11" t="s">
        <v>13</v>
      </c>
      <c r="K12" s="11" t="s">
        <v>14</v>
      </c>
      <c r="L12" s="11" t="s">
        <v>14</v>
      </c>
      <c r="M12" s="11" t="s">
        <v>15</v>
      </c>
      <c r="N12" s="11" t="s">
        <v>15</v>
      </c>
      <c r="O12" s="11" t="s">
        <v>16</v>
      </c>
      <c r="P12" s="11" t="s">
        <v>16</v>
      </c>
      <c r="Q12" s="11" t="s">
        <v>16</v>
      </c>
      <c r="R12" s="12" t="s">
        <v>16</v>
      </c>
    </row>
    <row r="13" spans="1:18">
      <c r="B13" s="136"/>
      <c r="C13" s="139"/>
      <c r="D13" s="13" t="s">
        <v>17</v>
      </c>
      <c r="E13" s="13" t="s">
        <v>17</v>
      </c>
      <c r="F13" s="13" t="s">
        <v>17</v>
      </c>
      <c r="G13" s="14" t="s">
        <v>18</v>
      </c>
      <c r="H13" s="14" t="s">
        <v>18</v>
      </c>
      <c r="I13" s="14" t="s">
        <v>19</v>
      </c>
      <c r="J13" s="14" t="s">
        <v>19</v>
      </c>
      <c r="K13" s="14" t="s">
        <v>18</v>
      </c>
      <c r="L13" s="14" t="s">
        <v>18</v>
      </c>
      <c r="M13" s="14" t="s">
        <v>19</v>
      </c>
      <c r="N13" s="14" t="s">
        <v>19</v>
      </c>
      <c r="O13" s="14" t="s">
        <v>18</v>
      </c>
      <c r="P13" s="14" t="s">
        <v>18</v>
      </c>
      <c r="Q13" s="14" t="s">
        <v>19</v>
      </c>
      <c r="R13" s="15" t="s">
        <v>19</v>
      </c>
    </row>
    <row r="14" spans="1:18" ht="25.8" thickBot="1">
      <c r="B14" s="137"/>
      <c r="C14" s="139"/>
      <c r="D14" s="16"/>
      <c r="E14" s="16"/>
      <c r="F14" s="16"/>
      <c r="G14" s="13">
        <v>-35</v>
      </c>
      <c r="H14" s="17" t="s">
        <v>20</v>
      </c>
      <c r="I14" s="13">
        <v>-35</v>
      </c>
      <c r="J14" s="17" t="s">
        <v>20</v>
      </c>
      <c r="K14" s="13">
        <v>-40</v>
      </c>
      <c r="L14" s="17" t="s">
        <v>21</v>
      </c>
      <c r="M14" s="13">
        <v>-45</v>
      </c>
      <c r="N14" s="17" t="s">
        <v>22</v>
      </c>
      <c r="O14" s="13">
        <v>-45</v>
      </c>
      <c r="P14" s="17" t="s">
        <v>22</v>
      </c>
      <c r="Q14" s="13">
        <v>-50</v>
      </c>
      <c r="R14" s="18" t="s">
        <v>23</v>
      </c>
    </row>
    <row r="15" spans="1:18" ht="30" customHeight="1">
      <c r="B15" s="19" t="s">
        <v>19</v>
      </c>
      <c r="C15" s="20">
        <f>COUNTIF('③選手名簿(個人戦)'!A11:A75,"*幼児男子*")</f>
        <v>0</v>
      </c>
      <c r="D15" s="21">
        <f>COUNTIF('③選手名簿(個人戦)'!A11:A75,"*１年男子*")</f>
        <v>0</v>
      </c>
      <c r="E15" s="21">
        <f>COUNTIF('③選手名簿(個人戦)'!A11:A75,"*２年男子*")</f>
        <v>0</v>
      </c>
      <c r="F15" s="21">
        <f>COUNTIF('③選手名簿(個人戦)'!A11:A75,"*３年男子*")</f>
        <v>0</v>
      </c>
      <c r="G15" s="22"/>
      <c r="H15" s="22"/>
      <c r="I15" s="21">
        <f>COUNTIF('③選手名簿(個人戦)'!A11:A75,"*４年男子-35*")</f>
        <v>0</v>
      </c>
      <c r="J15" s="21">
        <f>COUNTIF('③選手名簿(個人戦)'!A11:A75,"*４年男子+35*")</f>
        <v>0</v>
      </c>
      <c r="K15" s="22"/>
      <c r="L15" s="22"/>
      <c r="M15" s="21">
        <f>COUNTIF('③選手名簿(個人戦)'!A11:A75,"*５年男子-45*")</f>
        <v>0</v>
      </c>
      <c r="N15" s="21">
        <f>COUNTIF('③選手名簿(個人戦)'!A11:A75,"*５年男子+45*")</f>
        <v>0</v>
      </c>
      <c r="O15" s="22"/>
      <c r="P15" s="22"/>
      <c r="Q15" s="21">
        <f>COUNTIF('③選手名簿(個人戦)'!A11:A75,"*６年男子-50*")</f>
        <v>0</v>
      </c>
      <c r="R15" s="23">
        <f>COUNTIF('③選手名簿(個人戦)'!A11:A75,"*６年男子+50*")</f>
        <v>0</v>
      </c>
    </row>
    <row r="16" spans="1:18" ht="30" customHeight="1" thickBot="1">
      <c r="B16" s="24" t="s">
        <v>18</v>
      </c>
      <c r="C16" s="25">
        <f>COUNTIF('③選手名簿(個人戦)'!A11:A75,"*幼児女子*")</f>
        <v>0</v>
      </c>
      <c r="D16" s="26">
        <f>COUNTIF('③選手名簿(個人戦)'!A11:A75,"*１年女子*")</f>
        <v>0</v>
      </c>
      <c r="E16" s="26">
        <f>COUNTIF('③選手名簿(個人戦)'!A11:A75,"*２年女子*")</f>
        <v>0</v>
      </c>
      <c r="F16" s="26">
        <f>COUNTIF('③選手名簿(個人戦)'!A11:A75,"*３年女子*")</f>
        <v>0</v>
      </c>
      <c r="G16" s="26">
        <f>COUNTIF('③選手名簿(個人戦)'!A11:A75,"*４年女子-35*")</f>
        <v>0</v>
      </c>
      <c r="H16" s="26">
        <f>COUNTIF('③選手名簿(個人戦)'!A11:A75,"*４年女子+35*")</f>
        <v>0</v>
      </c>
      <c r="I16" s="27"/>
      <c r="J16" s="27"/>
      <c r="K16" s="26">
        <f>COUNTIF('③選手名簿(個人戦)'!A11:A75,"*５年女子-40*")</f>
        <v>0</v>
      </c>
      <c r="L16" s="26">
        <f>COUNTIF('③選手名簿(個人戦)'!A11:A75,"*５年女子+40*")</f>
        <v>0</v>
      </c>
      <c r="M16" s="27"/>
      <c r="N16" s="27"/>
      <c r="O16" s="26">
        <f>COUNTIF('③選手名簿(個人戦)'!A11:A75,"*６年女子-45*")</f>
        <v>0</v>
      </c>
      <c r="P16" s="26">
        <f>COUNTIF('③選手名簿(個人戦)'!A11:A75,"*６年女子+45*")</f>
        <v>0</v>
      </c>
      <c r="Q16" s="27"/>
      <c r="R16" s="28"/>
    </row>
    <row r="17" spans="1:19" ht="30" customHeight="1" thickTop="1" thickBot="1">
      <c r="B17" s="29" t="s">
        <v>24</v>
      </c>
      <c r="C17" s="30">
        <f>C15+C16</f>
        <v>0</v>
      </c>
      <c r="D17" s="31">
        <f>D15+D16</f>
        <v>0</v>
      </c>
      <c r="E17" s="31">
        <f t="shared" ref="E17:R17" si="0">E15+E16</f>
        <v>0</v>
      </c>
      <c r="F17" s="31">
        <f t="shared" si="0"/>
        <v>0</v>
      </c>
      <c r="G17" s="31">
        <f t="shared" si="0"/>
        <v>0</v>
      </c>
      <c r="H17" s="31">
        <f t="shared" si="0"/>
        <v>0</v>
      </c>
      <c r="I17" s="31">
        <f t="shared" si="0"/>
        <v>0</v>
      </c>
      <c r="J17" s="31">
        <f t="shared" si="0"/>
        <v>0</v>
      </c>
      <c r="K17" s="31">
        <f t="shared" si="0"/>
        <v>0</v>
      </c>
      <c r="L17" s="31">
        <f t="shared" si="0"/>
        <v>0</v>
      </c>
      <c r="M17" s="31">
        <f t="shared" si="0"/>
        <v>0</v>
      </c>
      <c r="N17" s="31">
        <f t="shared" si="0"/>
        <v>0</v>
      </c>
      <c r="O17" s="31">
        <f t="shared" si="0"/>
        <v>0</v>
      </c>
      <c r="P17" s="31">
        <f t="shared" si="0"/>
        <v>0</v>
      </c>
      <c r="Q17" s="31">
        <f t="shared" si="0"/>
        <v>0</v>
      </c>
      <c r="R17" s="32">
        <f t="shared" si="0"/>
        <v>0</v>
      </c>
      <c r="S17" s="33"/>
    </row>
    <row r="18" spans="1:19" ht="30" customHeight="1" thickBot="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140" t="s">
        <v>25</v>
      </c>
      <c r="P18" s="141"/>
      <c r="Q18" s="142">
        <f>SUM(C17:R17)</f>
        <v>0</v>
      </c>
      <c r="R18" s="143"/>
      <c r="S18" s="34"/>
    </row>
    <row r="19" spans="1:19" ht="25.8" thickBot="1">
      <c r="A19" s="35"/>
    </row>
    <row r="20" spans="1:19" ht="21" customHeight="1" thickBot="1">
      <c r="B20" s="144" t="s">
        <v>26</v>
      </c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6"/>
    </row>
    <row r="21" spans="1:19" ht="31.5" customHeight="1">
      <c r="B21" s="135"/>
      <c r="C21" s="148" t="s">
        <v>27</v>
      </c>
      <c r="D21" s="129"/>
      <c r="E21" s="129"/>
      <c r="F21" s="129" t="s">
        <v>27</v>
      </c>
      <c r="G21" s="129"/>
      <c r="H21" s="129"/>
      <c r="I21" s="129" t="s">
        <v>27</v>
      </c>
      <c r="J21" s="129"/>
      <c r="K21" s="129"/>
      <c r="L21" s="129" t="s">
        <v>28</v>
      </c>
      <c r="M21" s="129"/>
      <c r="N21" s="129"/>
      <c r="O21" s="129" t="s">
        <v>28</v>
      </c>
      <c r="P21" s="129"/>
      <c r="Q21" s="130"/>
    </row>
    <row r="22" spans="1:19" ht="30.75" customHeight="1" thickBot="1">
      <c r="B22" s="136"/>
      <c r="C22" s="131" t="s">
        <v>29</v>
      </c>
      <c r="D22" s="132"/>
      <c r="E22" s="132"/>
      <c r="F22" s="132" t="s">
        <v>30</v>
      </c>
      <c r="G22" s="132"/>
      <c r="H22" s="132"/>
      <c r="I22" s="132" t="s">
        <v>31</v>
      </c>
      <c r="J22" s="132"/>
      <c r="K22" s="132"/>
      <c r="L22" s="132">
        <v>-55</v>
      </c>
      <c r="M22" s="132"/>
      <c r="N22" s="132"/>
      <c r="O22" s="133" t="s">
        <v>32</v>
      </c>
      <c r="P22" s="132"/>
      <c r="Q22" s="134"/>
    </row>
    <row r="23" spans="1:19" ht="30" customHeight="1" thickBot="1">
      <c r="B23" s="147"/>
      <c r="C23" s="117">
        <f>COUNTIF('③選手名簿(個人戦)'!A11:A75,"*中１男子*")</f>
        <v>0</v>
      </c>
      <c r="D23" s="118"/>
      <c r="E23" s="118"/>
      <c r="F23" s="117">
        <f>COUNTIF('③選手名簿(個人戦)'!A11:A75,"*中２男子*")</f>
        <v>0</v>
      </c>
      <c r="G23" s="118"/>
      <c r="H23" s="118"/>
      <c r="I23" s="117">
        <f>COUNTIF('③選手名簿(個人戦)'!A11:A75,"*中３男子*")</f>
        <v>0</v>
      </c>
      <c r="J23" s="118"/>
      <c r="K23" s="118"/>
      <c r="L23" s="117">
        <f>COUNTIF('③選手名簿(個人戦)'!A11:A75,"*中学生女子-55*")</f>
        <v>0</v>
      </c>
      <c r="M23" s="118"/>
      <c r="N23" s="118"/>
      <c r="O23" s="117">
        <f>COUNTIF('③選手名簿(個人戦)'!A11:A75,"*中学生女子+55*")</f>
        <v>0</v>
      </c>
      <c r="P23" s="118"/>
      <c r="Q23" s="118"/>
    </row>
    <row r="24" spans="1:19" ht="26.4" thickTop="1" thickBot="1">
      <c r="B24" s="36" t="s">
        <v>24</v>
      </c>
      <c r="C24" s="126">
        <f>C23</f>
        <v>0</v>
      </c>
      <c r="D24" s="127"/>
      <c r="E24" s="127"/>
      <c r="F24" s="127">
        <f>F23</f>
        <v>0</v>
      </c>
      <c r="G24" s="127"/>
      <c r="H24" s="127"/>
      <c r="I24" s="127">
        <f t="shared" ref="I24" si="1">I23</f>
        <v>0</v>
      </c>
      <c r="J24" s="127"/>
      <c r="K24" s="127"/>
      <c r="L24" s="127">
        <f t="shared" ref="L24" si="2">L23</f>
        <v>0</v>
      </c>
      <c r="M24" s="127"/>
      <c r="N24" s="127"/>
      <c r="O24" s="127">
        <f t="shared" ref="O24" si="3">O23</f>
        <v>0</v>
      </c>
      <c r="P24" s="127"/>
      <c r="Q24" s="128"/>
    </row>
    <row r="25" spans="1:19" ht="25.8" thickBot="1">
      <c r="A25" s="37"/>
      <c r="L25" s="119" t="s">
        <v>33</v>
      </c>
      <c r="M25" s="120"/>
      <c r="N25" s="120"/>
      <c r="O25" s="121">
        <f>SUM(C24:Q24)</f>
        <v>0</v>
      </c>
      <c r="P25" s="121"/>
      <c r="Q25" s="122"/>
    </row>
    <row r="26" spans="1:19" ht="25.8" thickBot="1">
      <c r="B26" s="38" t="s">
        <v>34</v>
      </c>
      <c r="C26" s="39"/>
      <c r="D26" s="39"/>
      <c r="E26" s="39"/>
      <c r="F26" s="39"/>
      <c r="G26" s="40"/>
    </row>
    <row r="27" spans="1:19" ht="30" customHeight="1">
      <c r="B27" s="41" t="s">
        <v>35</v>
      </c>
      <c r="C27" s="42"/>
      <c r="D27" s="123">
        <f>'②選手名簿(団体戦)'!I7</f>
        <v>0</v>
      </c>
      <c r="E27" s="109"/>
      <c r="F27" s="124" t="s">
        <v>36</v>
      </c>
      <c r="G27" s="125"/>
    </row>
    <row r="28" spans="1:19" ht="30" customHeight="1">
      <c r="B28" s="43" t="s">
        <v>37</v>
      </c>
      <c r="C28" s="44"/>
      <c r="D28" s="91">
        <f>'②選手名簿(団体戦)'!I8</f>
        <v>0</v>
      </c>
      <c r="E28" s="92"/>
      <c r="F28" s="93" t="s">
        <v>36</v>
      </c>
      <c r="G28" s="94"/>
    </row>
    <row r="29" spans="1:19" ht="30" customHeight="1" thickBot="1">
      <c r="B29" s="45" t="s">
        <v>38</v>
      </c>
      <c r="C29" s="46"/>
      <c r="D29" s="102">
        <f>'②選手名簿(団体戦)'!I9</f>
        <v>0</v>
      </c>
      <c r="E29" s="103"/>
      <c r="F29" s="104" t="s">
        <v>36</v>
      </c>
      <c r="G29" s="105"/>
    </row>
    <row r="30" spans="1:19" ht="30" customHeight="1" thickBot="1">
      <c r="B30" s="47" t="s">
        <v>39</v>
      </c>
      <c r="C30" s="48"/>
      <c r="D30" s="48"/>
      <c r="E30" s="48">
        <f>SUM(D27:E29)</f>
        <v>0</v>
      </c>
      <c r="F30" s="106" t="s">
        <v>36</v>
      </c>
      <c r="G30" s="107"/>
    </row>
    <row r="31" spans="1:19" ht="25.8" thickBot="1">
      <c r="B31" s="4"/>
    </row>
    <row r="32" spans="1:19" ht="30" customHeight="1">
      <c r="B32" s="108" t="s">
        <v>40</v>
      </c>
      <c r="C32" s="109"/>
      <c r="D32" s="109"/>
      <c r="E32" s="110"/>
      <c r="F32" s="49" t="s">
        <v>41</v>
      </c>
      <c r="G32" s="49"/>
      <c r="H32" s="111">
        <f>(Q18+O25)*800</f>
        <v>0</v>
      </c>
      <c r="I32" s="111"/>
      <c r="J32" s="112"/>
    </row>
    <row r="33" spans="1:10" ht="30" customHeight="1">
      <c r="B33" s="113" t="s">
        <v>34</v>
      </c>
      <c r="C33" s="92"/>
      <c r="D33" s="92"/>
      <c r="E33" s="114"/>
      <c r="F33" s="50" t="s">
        <v>42</v>
      </c>
      <c r="G33" s="50"/>
      <c r="H33" s="115">
        <f>E30*3000</f>
        <v>0</v>
      </c>
      <c r="I33" s="115"/>
      <c r="J33" s="116"/>
    </row>
    <row r="34" spans="1:10" ht="30" customHeight="1" thickBot="1">
      <c r="B34" s="95" t="s">
        <v>43</v>
      </c>
      <c r="C34" s="96"/>
      <c r="D34" s="96"/>
      <c r="E34" s="51">
        <f>④お弁当注文!C8</f>
        <v>0</v>
      </c>
      <c r="F34" s="52" t="s">
        <v>44</v>
      </c>
      <c r="G34" s="53"/>
      <c r="H34" s="97">
        <f>800*E34</f>
        <v>0</v>
      </c>
      <c r="I34" s="98"/>
      <c r="J34" s="99"/>
    </row>
    <row r="35" spans="1:10" ht="30" customHeight="1" thickTop="1" thickBot="1">
      <c r="B35" s="54" t="s">
        <v>45</v>
      </c>
      <c r="C35" s="55"/>
      <c r="D35" s="55"/>
      <c r="E35" s="55"/>
      <c r="F35" s="55"/>
      <c r="G35" s="100">
        <f>H32+H33+H34</f>
        <v>0</v>
      </c>
      <c r="H35" s="100"/>
      <c r="I35" s="100"/>
      <c r="J35" s="101"/>
    </row>
    <row r="36" spans="1:10">
      <c r="A36" s="56"/>
    </row>
    <row r="37" spans="1:10">
      <c r="A37" s="4"/>
    </row>
  </sheetData>
  <mergeCells count="59">
    <mergeCell ref="A5:B5"/>
    <mergeCell ref="C5:R5"/>
    <mergeCell ref="A6:B6"/>
    <mergeCell ref="C6:R6"/>
    <mergeCell ref="A7:B7"/>
    <mergeCell ref="C7:H7"/>
    <mergeCell ref="I7:J7"/>
    <mergeCell ref="K7:R7"/>
    <mergeCell ref="A8:B8"/>
    <mergeCell ref="C8:G8"/>
    <mergeCell ref="J8:N8"/>
    <mergeCell ref="O8:R8"/>
    <mergeCell ref="A9:B9"/>
    <mergeCell ref="C9:F9"/>
    <mergeCell ref="G9:J9"/>
    <mergeCell ref="K9:N9"/>
    <mergeCell ref="O9:R9"/>
    <mergeCell ref="B21:B23"/>
    <mergeCell ref="C21:E21"/>
    <mergeCell ref="F21:H21"/>
    <mergeCell ref="I21:K21"/>
    <mergeCell ref="L21:N21"/>
    <mergeCell ref="C23:E23"/>
    <mergeCell ref="F23:H23"/>
    <mergeCell ref="I23:K23"/>
    <mergeCell ref="L23:N23"/>
    <mergeCell ref="B12:B14"/>
    <mergeCell ref="C12:C14"/>
    <mergeCell ref="O18:P18"/>
    <mergeCell ref="Q18:R18"/>
    <mergeCell ref="B20:Q20"/>
    <mergeCell ref="O21:Q21"/>
    <mergeCell ref="C22:E22"/>
    <mergeCell ref="F22:H22"/>
    <mergeCell ref="I22:K22"/>
    <mergeCell ref="L22:N22"/>
    <mergeCell ref="O22:Q22"/>
    <mergeCell ref="O23:Q23"/>
    <mergeCell ref="L25:N25"/>
    <mergeCell ref="O25:Q25"/>
    <mergeCell ref="D27:E27"/>
    <mergeCell ref="F27:G27"/>
    <mergeCell ref="C24:E24"/>
    <mergeCell ref="F24:H24"/>
    <mergeCell ref="I24:K24"/>
    <mergeCell ref="L24:N24"/>
    <mergeCell ref="O24:Q24"/>
    <mergeCell ref="D28:E28"/>
    <mergeCell ref="F28:G28"/>
    <mergeCell ref="B34:D34"/>
    <mergeCell ref="H34:J34"/>
    <mergeCell ref="G35:J35"/>
    <mergeCell ref="D29:E29"/>
    <mergeCell ref="F29:G29"/>
    <mergeCell ref="F30:G30"/>
    <mergeCell ref="B32:E32"/>
    <mergeCell ref="H32:J32"/>
    <mergeCell ref="B33:E33"/>
    <mergeCell ref="H33:J33"/>
  </mergeCells>
  <phoneticPr fontId="2"/>
  <printOptions horizontalCentered="1" verticalCentered="1"/>
  <pageMargins left="3.937007874015748E-2" right="3.937007874015748E-2" top="0.19685039370078741" bottom="0.19685039370078741" header="0.19685039370078741" footer="0.19685039370078741"/>
  <pageSetup paperSize="9" scale="75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070BE-FDE6-42E8-8947-B9B9D3477B9A}">
  <dimension ref="A1:L34"/>
  <sheetViews>
    <sheetView view="pageBreakPreview" topLeftCell="A8" zoomScale="130" zoomScaleNormal="100" zoomScaleSheetLayoutView="130" workbookViewId="0">
      <selection activeCell="B11" sqref="B11"/>
    </sheetView>
  </sheetViews>
  <sheetFormatPr defaultColWidth="9" defaultRowHeight="13.2"/>
  <cols>
    <col min="1" max="1" width="12.5" style="59" customWidth="1"/>
    <col min="2" max="8" width="8.69921875" style="59" customWidth="1"/>
    <col min="9" max="10" width="12.5" style="59" customWidth="1"/>
    <col min="11" max="11" width="7.19921875" style="58" hidden="1" customWidth="1"/>
    <col min="12" max="12" width="3.69921875" style="59" hidden="1" customWidth="1"/>
    <col min="13" max="16384" width="9" style="59"/>
  </cols>
  <sheetData>
    <row r="1" spans="1:12" ht="34.5" customHeight="1">
      <c r="A1" s="183" t="s">
        <v>46</v>
      </c>
      <c r="B1" s="183"/>
      <c r="C1" s="183"/>
      <c r="D1" s="183"/>
      <c r="E1" s="183"/>
      <c r="F1" s="183"/>
      <c r="G1" s="183"/>
      <c r="H1" s="183"/>
      <c r="I1" s="183"/>
      <c r="J1" s="57"/>
    </row>
    <row r="2" spans="1:12" ht="32.25" customHeight="1">
      <c r="A2" s="184" t="s">
        <v>47</v>
      </c>
      <c r="B2" s="184"/>
      <c r="C2" s="184">
        <f>①申込表!C5</f>
        <v>0</v>
      </c>
      <c r="D2" s="184"/>
      <c r="E2" s="184"/>
      <c r="F2" s="184"/>
      <c r="G2" s="184"/>
      <c r="H2" s="184"/>
      <c r="I2" s="184"/>
      <c r="J2" s="61"/>
    </row>
    <row r="3" spans="1:12" ht="32.25" customHeight="1">
      <c r="A3" s="184" t="s">
        <v>48</v>
      </c>
      <c r="B3" s="184"/>
      <c r="C3" s="184"/>
      <c r="D3" s="184"/>
      <c r="E3" s="184"/>
      <c r="F3" s="184"/>
      <c r="G3" s="184"/>
      <c r="H3" s="184"/>
      <c r="I3" s="184"/>
      <c r="J3" s="61"/>
    </row>
    <row r="4" spans="1:12">
      <c r="A4" s="59" t="s">
        <v>49</v>
      </c>
    </row>
    <row r="5" spans="1:12">
      <c r="A5" s="59" t="s">
        <v>50</v>
      </c>
    </row>
    <row r="6" spans="1:12">
      <c r="A6" s="59" t="s">
        <v>51</v>
      </c>
      <c r="I6" s="59" t="s">
        <v>52</v>
      </c>
    </row>
    <row r="7" spans="1:12">
      <c r="A7" s="59" t="s">
        <v>53</v>
      </c>
      <c r="H7" s="59" t="s">
        <v>35</v>
      </c>
      <c r="I7" s="62">
        <f>COUNTIF(A11:A33,"*低学年*")</f>
        <v>0</v>
      </c>
    </row>
    <row r="8" spans="1:12" ht="15" customHeight="1">
      <c r="A8" s="59" t="s">
        <v>54</v>
      </c>
      <c r="H8" s="63" t="s">
        <v>37</v>
      </c>
      <c r="I8" s="62">
        <f>COUNTIF(A11:A34,"*中学年*")</f>
        <v>0</v>
      </c>
      <c r="J8" s="64"/>
    </row>
    <row r="9" spans="1:12">
      <c r="D9" s="65" t="s">
        <v>55</v>
      </c>
      <c r="H9" s="66" t="s">
        <v>38</v>
      </c>
      <c r="I9" s="62">
        <f>COUNTIF(A11:A35,"*高学年*")</f>
        <v>0</v>
      </c>
      <c r="J9" s="64"/>
    </row>
    <row r="10" spans="1:12" ht="18" customHeight="1">
      <c r="A10" s="60" t="s">
        <v>56</v>
      </c>
      <c r="B10" s="60" t="s">
        <v>57</v>
      </c>
      <c r="C10" s="60" t="s">
        <v>58</v>
      </c>
      <c r="D10" s="60" t="s">
        <v>59</v>
      </c>
      <c r="E10" s="179" t="s">
        <v>117</v>
      </c>
      <c r="F10" s="180"/>
      <c r="G10" s="180"/>
      <c r="H10" s="181" t="s">
        <v>118</v>
      </c>
      <c r="I10" s="182"/>
      <c r="J10" s="61"/>
    </row>
    <row r="11" spans="1:12" ht="18" customHeight="1">
      <c r="A11" s="164"/>
      <c r="B11" s="67"/>
      <c r="C11" s="68" t="s">
        <v>60</v>
      </c>
      <c r="D11" s="67"/>
      <c r="E11" s="171"/>
      <c r="F11" s="172"/>
      <c r="G11" s="172"/>
      <c r="H11" s="173"/>
      <c r="I11" s="174"/>
      <c r="J11" s="61"/>
      <c r="K11" s="58" t="s">
        <v>35</v>
      </c>
      <c r="L11" s="59">
        <v>1</v>
      </c>
    </row>
    <row r="12" spans="1:12" ht="18" customHeight="1">
      <c r="A12" s="165"/>
      <c r="B12" s="69"/>
      <c r="C12" s="70" t="s">
        <v>61</v>
      </c>
      <c r="D12" s="71"/>
      <c r="E12" s="175"/>
      <c r="F12" s="176"/>
      <c r="G12" s="176"/>
      <c r="H12" s="177"/>
      <c r="I12" s="178"/>
      <c r="J12" s="61"/>
      <c r="K12" s="58" t="s">
        <v>37</v>
      </c>
      <c r="L12" s="59">
        <v>2</v>
      </c>
    </row>
    <row r="13" spans="1:12" ht="18" customHeight="1">
      <c r="A13" s="166"/>
      <c r="B13" s="72"/>
      <c r="C13" s="73" t="s">
        <v>62</v>
      </c>
      <c r="D13" s="72"/>
      <c r="E13" s="167"/>
      <c r="F13" s="168"/>
      <c r="G13" s="168"/>
      <c r="H13" s="169"/>
      <c r="I13" s="170"/>
      <c r="J13" s="61"/>
      <c r="K13" s="58" t="s">
        <v>38</v>
      </c>
      <c r="L13" s="59">
        <v>3</v>
      </c>
    </row>
    <row r="14" spans="1:12" ht="18" customHeight="1">
      <c r="A14" s="74"/>
      <c r="J14" s="61"/>
      <c r="L14" s="59">
        <v>4</v>
      </c>
    </row>
    <row r="15" spans="1:12" ht="18" customHeight="1">
      <c r="A15" s="164"/>
      <c r="B15" s="67"/>
      <c r="C15" s="68" t="s">
        <v>60</v>
      </c>
      <c r="D15" s="67"/>
      <c r="E15" s="171"/>
      <c r="F15" s="172"/>
      <c r="G15" s="172"/>
      <c r="H15" s="173"/>
      <c r="I15" s="174"/>
      <c r="J15" s="61"/>
      <c r="L15" s="59">
        <v>5</v>
      </c>
    </row>
    <row r="16" spans="1:12" ht="18" customHeight="1">
      <c r="A16" s="165"/>
      <c r="B16" s="69"/>
      <c r="C16" s="70" t="s">
        <v>61</v>
      </c>
      <c r="D16" s="71"/>
      <c r="E16" s="175"/>
      <c r="F16" s="176"/>
      <c r="G16" s="176"/>
      <c r="H16" s="177"/>
      <c r="I16" s="178"/>
      <c r="J16" s="61"/>
      <c r="L16" s="59">
        <v>6</v>
      </c>
    </row>
    <row r="17" spans="1:10" ht="18" customHeight="1">
      <c r="A17" s="166"/>
      <c r="B17" s="75"/>
      <c r="C17" s="73" t="s">
        <v>62</v>
      </c>
      <c r="D17" s="72"/>
      <c r="E17" s="167"/>
      <c r="F17" s="168"/>
      <c r="G17" s="168"/>
      <c r="H17" s="169"/>
      <c r="I17" s="170"/>
      <c r="J17" s="61"/>
    </row>
    <row r="18" spans="1:10" ht="18" customHeight="1">
      <c r="A18" s="74"/>
      <c r="J18" s="61"/>
    </row>
    <row r="19" spans="1:10" ht="18" customHeight="1">
      <c r="A19" s="164"/>
      <c r="B19" s="67"/>
      <c r="C19" s="68" t="s">
        <v>60</v>
      </c>
      <c r="D19" s="67"/>
      <c r="E19" s="171"/>
      <c r="F19" s="172"/>
      <c r="G19" s="172"/>
      <c r="H19" s="173"/>
      <c r="I19" s="174"/>
      <c r="J19" s="61"/>
    </row>
    <row r="20" spans="1:10" ht="18" customHeight="1">
      <c r="A20" s="165"/>
      <c r="B20" s="69"/>
      <c r="C20" s="70" t="s">
        <v>61</v>
      </c>
      <c r="D20" s="71"/>
      <c r="E20" s="175"/>
      <c r="F20" s="176"/>
      <c r="G20" s="176"/>
      <c r="H20" s="177"/>
      <c r="I20" s="178"/>
      <c r="J20" s="61"/>
    </row>
    <row r="21" spans="1:10" ht="18" customHeight="1">
      <c r="A21" s="166"/>
      <c r="B21" s="75"/>
      <c r="C21" s="73" t="s">
        <v>62</v>
      </c>
      <c r="D21" s="72"/>
      <c r="E21" s="167"/>
      <c r="F21" s="168"/>
      <c r="G21" s="168"/>
      <c r="H21" s="169"/>
      <c r="I21" s="170"/>
      <c r="J21" s="61"/>
    </row>
    <row r="22" spans="1:10" ht="18" customHeight="1">
      <c r="A22" s="74"/>
      <c r="J22" s="61"/>
    </row>
    <row r="23" spans="1:10" ht="18" customHeight="1">
      <c r="A23" s="164"/>
      <c r="B23" s="67"/>
      <c r="C23" s="68" t="s">
        <v>60</v>
      </c>
      <c r="D23" s="67"/>
      <c r="E23" s="171"/>
      <c r="F23" s="172"/>
      <c r="G23" s="172"/>
      <c r="H23" s="173"/>
      <c r="I23" s="174"/>
      <c r="J23" s="61"/>
    </row>
    <row r="24" spans="1:10" ht="18" customHeight="1">
      <c r="A24" s="165"/>
      <c r="B24" s="69"/>
      <c r="C24" s="70" t="s">
        <v>61</v>
      </c>
      <c r="D24" s="71"/>
      <c r="E24" s="175"/>
      <c r="F24" s="176"/>
      <c r="G24" s="176"/>
      <c r="H24" s="177"/>
      <c r="I24" s="178"/>
      <c r="J24" s="61"/>
    </row>
    <row r="25" spans="1:10" ht="18" customHeight="1">
      <c r="A25" s="166"/>
      <c r="B25" s="75"/>
      <c r="C25" s="73" t="s">
        <v>62</v>
      </c>
      <c r="D25" s="72"/>
      <c r="E25" s="167"/>
      <c r="F25" s="168"/>
      <c r="G25" s="168"/>
      <c r="H25" s="169"/>
      <c r="I25" s="170"/>
      <c r="J25" s="61"/>
    </row>
    <row r="26" spans="1:10" ht="18" customHeight="1">
      <c r="A26" s="74"/>
      <c r="J26" s="61"/>
    </row>
    <row r="27" spans="1:10" ht="18" customHeight="1">
      <c r="A27" s="164"/>
      <c r="B27" s="67"/>
      <c r="C27" s="68" t="s">
        <v>60</v>
      </c>
      <c r="D27" s="67"/>
      <c r="E27" s="171"/>
      <c r="F27" s="172"/>
      <c r="G27" s="172"/>
      <c r="H27" s="173"/>
      <c r="I27" s="174"/>
      <c r="J27" s="61"/>
    </row>
    <row r="28" spans="1:10" ht="18" customHeight="1">
      <c r="A28" s="165"/>
      <c r="B28" s="69"/>
      <c r="C28" s="70" t="s">
        <v>61</v>
      </c>
      <c r="D28" s="71"/>
      <c r="E28" s="175"/>
      <c r="F28" s="176"/>
      <c r="G28" s="176"/>
      <c r="H28" s="177"/>
      <c r="I28" s="178"/>
      <c r="J28" s="61"/>
    </row>
    <row r="29" spans="1:10" ht="18" customHeight="1">
      <c r="A29" s="166"/>
      <c r="B29" s="75"/>
      <c r="C29" s="73" t="s">
        <v>62</v>
      </c>
      <c r="D29" s="72"/>
      <c r="E29" s="167"/>
      <c r="F29" s="168"/>
      <c r="G29" s="168"/>
      <c r="H29" s="169"/>
      <c r="I29" s="170"/>
      <c r="J29" s="61"/>
    </row>
    <row r="30" spans="1:10" ht="18" customHeight="1">
      <c r="A30" s="74"/>
      <c r="J30" s="61"/>
    </row>
    <row r="31" spans="1:10" ht="18" customHeight="1">
      <c r="A31" s="164"/>
      <c r="B31" s="67"/>
      <c r="C31" s="68" t="s">
        <v>60</v>
      </c>
      <c r="D31" s="67"/>
      <c r="E31" s="171"/>
      <c r="F31" s="172"/>
      <c r="G31" s="172"/>
      <c r="H31" s="173"/>
      <c r="I31" s="174"/>
      <c r="J31" s="61"/>
    </row>
    <row r="32" spans="1:10" ht="18" customHeight="1">
      <c r="A32" s="165"/>
      <c r="B32" s="69"/>
      <c r="C32" s="70" t="s">
        <v>61</v>
      </c>
      <c r="D32" s="71"/>
      <c r="E32" s="175"/>
      <c r="F32" s="176"/>
      <c r="G32" s="176"/>
      <c r="H32" s="177"/>
      <c r="I32" s="178"/>
      <c r="J32" s="61"/>
    </row>
    <row r="33" spans="1:10" ht="18" customHeight="1">
      <c r="A33" s="166"/>
      <c r="B33" s="75"/>
      <c r="C33" s="73" t="s">
        <v>62</v>
      </c>
      <c r="D33" s="72"/>
      <c r="E33" s="167"/>
      <c r="F33" s="168"/>
      <c r="G33" s="168"/>
      <c r="H33" s="169"/>
      <c r="I33" s="170"/>
      <c r="J33" s="61"/>
    </row>
    <row r="34" spans="1:10" ht="18" customHeight="1">
      <c r="J34" s="61"/>
    </row>
  </sheetData>
  <mergeCells count="49">
    <mergeCell ref="E10:G10"/>
    <mergeCell ref="H10:I10"/>
    <mergeCell ref="A1:I1"/>
    <mergeCell ref="A2:B2"/>
    <mergeCell ref="C2:I2"/>
    <mergeCell ref="A3:B3"/>
    <mergeCell ref="C3:I3"/>
    <mergeCell ref="A11:A13"/>
    <mergeCell ref="A15:A17"/>
    <mergeCell ref="E15:G15"/>
    <mergeCell ref="H15:I15"/>
    <mergeCell ref="E16:G16"/>
    <mergeCell ref="H16:I16"/>
    <mergeCell ref="E17:G17"/>
    <mergeCell ref="H17:I17"/>
    <mergeCell ref="E11:G11"/>
    <mergeCell ref="H11:I11"/>
    <mergeCell ref="E13:G13"/>
    <mergeCell ref="E12:G12"/>
    <mergeCell ref="H13:I13"/>
    <mergeCell ref="H12:I12"/>
    <mergeCell ref="A19:A21"/>
    <mergeCell ref="A23:A25"/>
    <mergeCell ref="E21:G21"/>
    <mergeCell ref="H21:I21"/>
    <mergeCell ref="E23:G23"/>
    <mergeCell ref="H23:I23"/>
    <mergeCell ref="E24:G24"/>
    <mergeCell ref="H24:I24"/>
    <mergeCell ref="E19:G19"/>
    <mergeCell ref="H19:I19"/>
    <mergeCell ref="E20:G20"/>
    <mergeCell ref="H20:I20"/>
    <mergeCell ref="E25:G25"/>
    <mergeCell ref="H25:I25"/>
    <mergeCell ref="A27:A29"/>
    <mergeCell ref="A31:A33"/>
    <mergeCell ref="E29:G29"/>
    <mergeCell ref="H29:I29"/>
    <mergeCell ref="E31:G31"/>
    <mergeCell ref="H31:I31"/>
    <mergeCell ref="E32:G32"/>
    <mergeCell ref="H32:I32"/>
    <mergeCell ref="E33:G33"/>
    <mergeCell ref="H33:I33"/>
    <mergeCell ref="E27:G27"/>
    <mergeCell ref="H27:I27"/>
    <mergeCell ref="E28:G28"/>
    <mergeCell ref="H28:I28"/>
  </mergeCells>
  <phoneticPr fontId="2"/>
  <dataValidations count="3">
    <dataValidation type="list" allowBlank="1" showInputMessage="1" showErrorMessage="1" sqref="C14 C18 C22 C26 C30 C34" xr:uid="{737E0304-66AA-4C39-90D3-2D1D0E1DB7B8}">
      <formula1>$M$11:$M$15</formula1>
    </dataValidation>
    <dataValidation type="list" allowBlank="1" showInputMessage="1" showErrorMessage="1" sqref="B11:B34" xr:uid="{1D437DCD-0811-4058-B093-F6F77472605B}">
      <formula1>$L$11:$L$16</formula1>
    </dataValidation>
    <dataValidation type="list" allowBlank="1" showInputMessage="1" showErrorMessage="1" sqref="A11 A14:A15 A18:A19 A22:A23 A26:A27 A30:A31 A34" xr:uid="{AE9C1C8D-60D5-404D-BB43-8D6941320ED4}">
      <formula1>$K$11:$K$31</formula1>
    </dataValidation>
  </dataValidations>
  <pageMargins left="0.25" right="0.25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F3ED8-910E-493F-94F5-51744A52A8D6}">
  <dimension ref="A1:M75"/>
  <sheetViews>
    <sheetView view="pageBreakPreview" zoomScale="130" zoomScaleNormal="100" zoomScaleSheetLayoutView="130" workbookViewId="0">
      <selection activeCell="C2" sqref="C2:I2"/>
    </sheetView>
  </sheetViews>
  <sheetFormatPr defaultColWidth="9" defaultRowHeight="13.2"/>
  <cols>
    <col min="1" max="1" width="12.5" style="59" customWidth="1"/>
    <col min="2" max="8" width="8.69921875" style="59" customWidth="1"/>
    <col min="9" max="12" width="12.5" style="59" customWidth="1"/>
    <col min="13" max="13" width="7.19921875" style="76" hidden="1" customWidth="1"/>
    <col min="14" max="16384" width="9" style="59"/>
  </cols>
  <sheetData>
    <row r="1" spans="1:13" ht="34.5" customHeight="1">
      <c r="A1" s="183" t="s">
        <v>46</v>
      </c>
      <c r="B1" s="183"/>
      <c r="C1" s="183"/>
      <c r="D1" s="183"/>
      <c r="E1" s="183"/>
      <c r="F1" s="183"/>
      <c r="G1" s="183"/>
      <c r="H1" s="183"/>
      <c r="I1" s="183"/>
      <c r="J1" s="57"/>
      <c r="K1" s="57"/>
      <c r="L1" s="57"/>
    </row>
    <row r="2" spans="1:13" ht="32.25" customHeight="1">
      <c r="A2" s="184" t="s">
        <v>47</v>
      </c>
      <c r="B2" s="184"/>
      <c r="C2" s="184">
        <f>①申込表!C5</f>
        <v>0</v>
      </c>
      <c r="D2" s="184"/>
      <c r="E2" s="184"/>
      <c r="F2" s="184"/>
      <c r="G2" s="184"/>
      <c r="H2" s="184"/>
      <c r="I2" s="184"/>
      <c r="J2" s="61"/>
      <c r="K2" s="61"/>
      <c r="L2" s="61"/>
    </row>
    <row r="3" spans="1:13" ht="32.25" customHeight="1">
      <c r="A3" s="184" t="s">
        <v>48</v>
      </c>
      <c r="B3" s="184"/>
      <c r="C3" s="184"/>
      <c r="D3" s="184"/>
      <c r="E3" s="184"/>
      <c r="F3" s="184"/>
      <c r="G3" s="184"/>
      <c r="H3" s="184"/>
      <c r="I3" s="184"/>
      <c r="J3" s="61"/>
      <c r="K3" s="61"/>
      <c r="L3" s="61"/>
    </row>
    <row r="4" spans="1:13">
      <c r="A4" s="59" t="s">
        <v>49</v>
      </c>
    </row>
    <row r="5" spans="1:13">
      <c r="A5" s="59" t="s">
        <v>50</v>
      </c>
    </row>
    <row r="6" spans="1:13">
      <c r="A6" s="59" t="s">
        <v>63</v>
      </c>
    </row>
    <row r="7" spans="1:13">
      <c r="A7" s="59" t="s">
        <v>64</v>
      </c>
    </row>
    <row r="8" spans="1:13" ht="15" customHeight="1">
      <c r="A8" s="59" t="s">
        <v>65</v>
      </c>
      <c r="I8" s="185">
        <f>COUNT(C11:F75)</f>
        <v>0</v>
      </c>
      <c r="J8" s="64"/>
      <c r="K8" s="64"/>
      <c r="L8" s="64"/>
    </row>
    <row r="9" spans="1:13">
      <c r="H9" s="59" t="s">
        <v>66</v>
      </c>
      <c r="I9" s="186"/>
      <c r="J9" s="64"/>
      <c r="K9" s="64"/>
      <c r="L9" s="64"/>
    </row>
    <row r="10" spans="1:13" ht="18" customHeight="1">
      <c r="A10" s="60" t="s">
        <v>67</v>
      </c>
      <c r="B10" s="60" t="s">
        <v>59</v>
      </c>
      <c r="C10" s="179" t="s">
        <v>119</v>
      </c>
      <c r="D10" s="180"/>
      <c r="E10" s="180"/>
      <c r="F10" s="180"/>
      <c r="G10" s="181" t="s">
        <v>118</v>
      </c>
      <c r="H10" s="180"/>
      <c r="I10" s="182"/>
      <c r="J10" s="61"/>
      <c r="K10" s="61"/>
      <c r="L10" s="61"/>
    </row>
    <row r="11" spans="1:13" ht="18" customHeight="1">
      <c r="A11" s="69"/>
      <c r="B11" s="69"/>
      <c r="C11" s="171"/>
      <c r="D11" s="172"/>
      <c r="E11" s="172"/>
      <c r="F11" s="172"/>
      <c r="G11" s="173"/>
      <c r="H11" s="172"/>
      <c r="I11" s="174"/>
      <c r="J11" s="61"/>
      <c r="K11" s="61"/>
      <c r="L11" s="61"/>
      <c r="M11" s="76" t="s">
        <v>68</v>
      </c>
    </row>
    <row r="12" spans="1:13" ht="18" customHeight="1">
      <c r="A12" s="71"/>
      <c r="B12" s="71"/>
      <c r="C12" s="175"/>
      <c r="D12" s="176"/>
      <c r="E12" s="176"/>
      <c r="F12" s="176"/>
      <c r="G12" s="177"/>
      <c r="H12" s="176"/>
      <c r="I12" s="178"/>
      <c r="J12" s="61"/>
      <c r="K12" s="61"/>
      <c r="L12" s="61"/>
      <c r="M12" s="76" t="s">
        <v>69</v>
      </c>
    </row>
    <row r="13" spans="1:13" ht="18" customHeight="1">
      <c r="A13" s="71"/>
      <c r="B13" s="71"/>
      <c r="C13" s="175"/>
      <c r="D13" s="176"/>
      <c r="E13" s="176"/>
      <c r="F13" s="176"/>
      <c r="G13" s="177"/>
      <c r="H13" s="176"/>
      <c r="I13" s="178"/>
      <c r="J13" s="61"/>
      <c r="K13" s="61"/>
      <c r="L13" s="61"/>
      <c r="M13" s="76" t="s">
        <v>70</v>
      </c>
    </row>
    <row r="14" spans="1:13" ht="18" customHeight="1">
      <c r="A14" s="71"/>
      <c r="B14" s="71"/>
      <c r="C14" s="175"/>
      <c r="D14" s="176"/>
      <c r="E14" s="176"/>
      <c r="F14" s="176"/>
      <c r="G14" s="177"/>
      <c r="H14" s="176"/>
      <c r="I14" s="178"/>
      <c r="J14" s="61"/>
      <c r="K14" s="61"/>
      <c r="L14" s="61"/>
      <c r="M14" s="76" t="s">
        <v>71</v>
      </c>
    </row>
    <row r="15" spans="1:13" ht="18" customHeight="1">
      <c r="A15" s="71"/>
      <c r="B15" s="71"/>
      <c r="C15" s="175"/>
      <c r="D15" s="176"/>
      <c r="E15" s="176"/>
      <c r="F15" s="176"/>
      <c r="G15" s="177"/>
      <c r="H15" s="176"/>
      <c r="I15" s="178"/>
      <c r="J15" s="61"/>
      <c r="K15" s="61"/>
      <c r="L15" s="61"/>
      <c r="M15" s="76" t="s">
        <v>72</v>
      </c>
    </row>
    <row r="16" spans="1:13" ht="18" customHeight="1">
      <c r="A16" s="71"/>
      <c r="B16" s="71"/>
      <c r="C16" s="175"/>
      <c r="D16" s="176"/>
      <c r="E16" s="176"/>
      <c r="F16" s="176"/>
      <c r="G16" s="177"/>
      <c r="H16" s="176"/>
      <c r="I16" s="178"/>
      <c r="J16" s="61"/>
      <c r="K16" s="61"/>
      <c r="L16" s="61"/>
      <c r="M16" s="76" t="s">
        <v>73</v>
      </c>
    </row>
    <row r="17" spans="1:13" ht="18" customHeight="1">
      <c r="A17" s="71"/>
      <c r="B17" s="71"/>
      <c r="C17" s="175"/>
      <c r="D17" s="176"/>
      <c r="E17" s="176"/>
      <c r="F17" s="176"/>
      <c r="G17" s="177"/>
      <c r="H17" s="176"/>
      <c r="I17" s="178"/>
      <c r="J17" s="61"/>
      <c r="K17" s="61"/>
      <c r="L17" s="61"/>
      <c r="M17" s="76" t="s">
        <v>74</v>
      </c>
    </row>
    <row r="18" spans="1:13" ht="18" customHeight="1">
      <c r="A18" s="71"/>
      <c r="B18" s="71"/>
      <c r="C18" s="175"/>
      <c r="D18" s="176"/>
      <c r="E18" s="176"/>
      <c r="F18" s="176"/>
      <c r="G18" s="177"/>
      <c r="H18" s="176"/>
      <c r="I18" s="178"/>
      <c r="J18" s="61"/>
      <c r="K18" s="61"/>
      <c r="L18" s="61"/>
      <c r="M18" s="76" t="s">
        <v>75</v>
      </c>
    </row>
    <row r="19" spans="1:13" ht="18" customHeight="1">
      <c r="A19" s="71"/>
      <c r="B19" s="71"/>
      <c r="C19" s="175"/>
      <c r="D19" s="176"/>
      <c r="E19" s="176"/>
      <c r="F19" s="176"/>
      <c r="G19" s="177"/>
      <c r="H19" s="176"/>
      <c r="I19" s="178"/>
      <c r="J19" s="61"/>
      <c r="K19" s="61"/>
      <c r="L19" s="61"/>
      <c r="M19" s="76" t="s">
        <v>76</v>
      </c>
    </row>
    <row r="20" spans="1:13" ht="18" customHeight="1">
      <c r="A20" s="71"/>
      <c r="B20" s="71"/>
      <c r="C20" s="175"/>
      <c r="D20" s="176"/>
      <c r="E20" s="176"/>
      <c r="F20" s="176"/>
      <c r="G20" s="177"/>
      <c r="H20" s="176"/>
      <c r="I20" s="178"/>
      <c r="J20" s="61"/>
      <c r="K20" s="61"/>
      <c r="L20" s="61"/>
      <c r="M20" s="76" t="s">
        <v>77</v>
      </c>
    </row>
    <row r="21" spans="1:13" ht="18" customHeight="1">
      <c r="A21" s="71"/>
      <c r="B21" s="71"/>
      <c r="C21" s="175"/>
      <c r="D21" s="176"/>
      <c r="E21" s="176"/>
      <c r="F21" s="176"/>
      <c r="G21" s="177"/>
      <c r="H21" s="176"/>
      <c r="I21" s="178"/>
      <c r="J21" s="61"/>
      <c r="K21" s="61"/>
      <c r="L21" s="61"/>
      <c r="M21" s="76" t="s">
        <v>78</v>
      </c>
    </row>
    <row r="22" spans="1:13" ht="18" customHeight="1">
      <c r="A22" s="71"/>
      <c r="B22" s="71"/>
      <c r="C22" s="175"/>
      <c r="D22" s="176"/>
      <c r="E22" s="176"/>
      <c r="F22" s="176"/>
      <c r="G22" s="177"/>
      <c r="H22" s="176"/>
      <c r="I22" s="178"/>
      <c r="J22" s="61"/>
      <c r="K22" s="61"/>
      <c r="L22" s="61"/>
      <c r="M22" s="76" t="s">
        <v>79</v>
      </c>
    </row>
    <row r="23" spans="1:13" ht="18" customHeight="1">
      <c r="A23" s="71"/>
      <c r="B23" s="71"/>
      <c r="C23" s="175"/>
      <c r="D23" s="176"/>
      <c r="E23" s="176"/>
      <c r="F23" s="176"/>
      <c r="G23" s="177"/>
      <c r="H23" s="176"/>
      <c r="I23" s="178"/>
      <c r="J23" s="61"/>
      <c r="K23" s="61"/>
      <c r="L23" s="61"/>
      <c r="M23" s="76" t="s">
        <v>80</v>
      </c>
    </row>
    <row r="24" spans="1:13" ht="18" customHeight="1">
      <c r="A24" s="71"/>
      <c r="B24" s="71"/>
      <c r="C24" s="175"/>
      <c r="D24" s="176"/>
      <c r="E24" s="176"/>
      <c r="F24" s="176"/>
      <c r="G24" s="177"/>
      <c r="H24" s="176"/>
      <c r="I24" s="178"/>
      <c r="J24" s="61"/>
      <c r="K24" s="61"/>
      <c r="L24" s="61"/>
      <c r="M24" s="76" t="s">
        <v>81</v>
      </c>
    </row>
    <row r="25" spans="1:13" ht="18" customHeight="1">
      <c r="A25" s="71"/>
      <c r="B25" s="71"/>
      <c r="C25" s="175"/>
      <c r="D25" s="176"/>
      <c r="E25" s="176"/>
      <c r="F25" s="176"/>
      <c r="G25" s="177"/>
      <c r="H25" s="176"/>
      <c r="I25" s="178"/>
      <c r="J25" s="61"/>
      <c r="K25" s="61"/>
      <c r="L25" s="61"/>
      <c r="M25" s="76" t="s">
        <v>82</v>
      </c>
    </row>
    <row r="26" spans="1:13" ht="18" customHeight="1">
      <c r="A26" s="71"/>
      <c r="B26" s="71"/>
      <c r="C26" s="175"/>
      <c r="D26" s="176"/>
      <c r="E26" s="176"/>
      <c r="F26" s="176"/>
      <c r="G26" s="177"/>
      <c r="H26" s="176"/>
      <c r="I26" s="178"/>
      <c r="J26" s="61"/>
      <c r="K26" s="61"/>
      <c r="L26" s="61"/>
      <c r="M26" s="76" t="s">
        <v>83</v>
      </c>
    </row>
    <row r="27" spans="1:13" ht="18" customHeight="1">
      <c r="A27" s="71"/>
      <c r="B27" s="71"/>
      <c r="C27" s="175"/>
      <c r="D27" s="176"/>
      <c r="E27" s="176"/>
      <c r="F27" s="176"/>
      <c r="G27" s="177"/>
      <c r="H27" s="176"/>
      <c r="I27" s="178"/>
      <c r="J27" s="61"/>
      <c r="K27" s="61"/>
      <c r="L27" s="61"/>
      <c r="M27" s="76" t="s">
        <v>84</v>
      </c>
    </row>
    <row r="28" spans="1:13" ht="18" customHeight="1">
      <c r="A28" s="71"/>
      <c r="B28" s="71"/>
      <c r="C28" s="175"/>
      <c r="D28" s="176"/>
      <c r="E28" s="176"/>
      <c r="F28" s="176"/>
      <c r="G28" s="177"/>
      <c r="H28" s="176"/>
      <c r="I28" s="178"/>
      <c r="J28" s="61"/>
      <c r="K28" s="61"/>
      <c r="L28" s="61"/>
      <c r="M28" s="76" t="s">
        <v>85</v>
      </c>
    </row>
    <row r="29" spans="1:13" ht="18" customHeight="1">
      <c r="A29" s="71"/>
      <c r="B29" s="71"/>
      <c r="C29" s="175"/>
      <c r="D29" s="176"/>
      <c r="E29" s="176"/>
      <c r="F29" s="176"/>
      <c r="G29" s="177"/>
      <c r="H29" s="176"/>
      <c r="I29" s="178"/>
      <c r="J29" s="61"/>
      <c r="K29" s="61"/>
      <c r="L29" s="61"/>
      <c r="M29" s="76" t="s">
        <v>86</v>
      </c>
    </row>
    <row r="30" spans="1:13" ht="18" customHeight="1">
      <c r="A30" s="71"/>
      <c r="B30" s="71"/>
      <c r="C30" s="175"/>
      <c r="D30" s="176"/>
      <c r="E30" s="176"/>
      <c r="F30" s="176"/>
      <c r="G30" s="177"/>
      <c r="H30" s="176"/>
      <c r="I30" s="178"/>
      <c r="J30" s="61"/>
      <c r="K30" s="61"/>
      <c r="L30" s="61"/>
      <c r="M30" s="76" t="s">
        <v>87</v>
      </c>
    </row>
    <row r="31" spans="1:13" ht="18" customHeight="1">
      <c r="A31" s="71"/>
      <c r="B31" s="71"/>
      <c r="C31" s="175"/>
      <c r="D31" s="176"/>
      <c r="E31" s="176"/>
      <c r="F31" s="176"/>
      <c r="G31" s="177"/>
      <c r="H31" s="176"/>
      <c r="I31" s="178"/>
      <c r="J31" s="61"/>
      <c r="K31" s="61"/>
      <c r="L31" s="61"/>
      <c r="M31" s="76" t="s">
        <v>88</v>
      </c>
    </row>
    <row r="32" spans="1:13" ht="18" customHeight="1">
      <c r="A32" s="71"/>
      <c r="B32" s="71"/>
      <c r="C32" s="175"/>
      <c r="D32" s="176"/>
      <c r="E32" s="176"/>
      <c r="F32" s="176"/>
      <c r="G32" s="177"/>
      <c r="H32" s="176"/>
      <c r="I32" s="178"/>
      <c r="J32" s="61"/>
      <c r="K32" s="61"/>
      <c r="L32" s="61"/>
      <c r="M32" s="76" t="s">
        <v>89</v>
      </c>
    </row>
    <row r="33" spans="1:13" ht="18" customHeight="1">
      <c r="A33" s="71"/>
      <c r="B33" s="71"/>
      <c r="C33" s="175"/>
      <c r="D33" s="176"/>
      <c r="E33" s="176"/>
      <c r="F33" s="176"/>
      <c r="G33" s="177"/>
      <c r="H33" s="176"/>
      <c r="I33" s="178"/>
      <c r="J33" s="61"/>
      <c r="K33" s="61"/>
      <c r="L33" s="61"/>
      <c r="M33" s="76" t="s">
        <v>90</v>
      </c>
    </row>
    <row r="34" spans="1:13" ht="18" customHeight="1">
      <c r="A34" s="71"/>
      <c r="B34" s="71"/>
      <c r="C34" s="175"/>
      <c r="D34" s="176"/>
      <c r="E34" s="176"/>
      <c r="F34" s="176"/>
      <c r="G34" s="177"/>
      <c r="H34" s="176"/>
      <c r="I34" s="178"/>
      <c r="J34" s="61"/>
      <c r="K34" s="61"/>
      <c r="L34" s="61"/>
      <c r="M34" s="76" t="s">
        <v>91</v>
      </c>
    </row>
    <row r="35" spans="1:13" ht="18" customHeight="1">
      <c r="A35" s="71"/>
      <c r="B35" s="71"/>
      <c r="C35" s="175"/>
      <c r="D35" s="176"/>
      <c r="E35" s="176"/>
      <c r="F35" s="176"/>
      <c r="G35" s="177"/>
      <c r="H35" s="176"/>
      <c r="I35" s="178"/>
      <c r="J35" s="61"/>
      <c r="K35" s="61"/>
      <c r="L35" s="61"/>
      <c r="M35" s="76" t="s">
        <v>92</v>
      </c>
    </row>
    <row r="36" spans="1:13" ht="18" customHeight="1">
      <c r="A36" s="71"/>
      <c r="B36" s="71"/>
      <c r="C36" s="175"/>
      <c r="D36" s="176"/>
      <c r="E36" s="176"/>
      <c r="F36" s="176"/>
      <c r="G36" s="177"/>
      <c r="H36" s="176"/>
      <c r="I36" s="178"/>
      <c r="J36" s="61"/>
      <c r="K36" s="61"/>
      <c r="L36" s="61"/>
    </row>
    <row r="37" spans="1:13" ht="18" customHeight="1">
      <c r="A37" s="71"/>
      <c r="B37" s="71"/>
      <c r="C37" s="175"/>
      <c r="D37" s="176"/>
      <c r="E37" s="176"/>
      <c r="F37" s="176"/>
      <c r="G37" s="177"/>
      <c r="H37" s="176"/>
      <c r="I37" s="178"/>
      <c r="J37" s="61"/>
      <c r="K37" s="61"/>
      <c r="L37" s="61"/>
    </row>
    <row r="38" spans="1:13" ht="18" customHeight="1">
      <c r="A38" s="71"/>
      <c r="B38" s="71"/>
      <c r="C38" s="175"/>
      <c r="D38" s="176"/>
      <c r="E38" s="176"/>
      <c r="F38" s="176"/>
      <c r="G38" s="177"/>
      <c r="H38" s="176"/>
      <c r="I38" s="178"/>
      <c r="J38" s="61"/>
      <c r="K38" s="61"/>
      <c r="L38" s="61"/>
    </row>
    <row r="39" spans="1:13" ht="18" customHeight="1">
      <c r="A39" s="71"/>
      <c r="B39" s="71"/>
      <c r="C39" s="175"/>
      <c r="D39" s="176"/>
      <c r="E39" s="176"/>
      <c r="F39" s="176"/>
      <c r="G39" s="177"/>
      <c r="H39" s="176"/>
      <c r="I39" s="178"/>
      <c r="J39" s="61"/>
      <c r="K39" s="61"/>
      <c r="L39" s="61"/>
    </row>
    <row r="40" spans="1:13" ht="18" customHeight="1">
      <c r="A40" s="71"/>
      <c r="B40" s="71"/>
      <c r="C40" s="175"/>
      <c r="D40" s="176"/>
      <c r="E40" s="176"/>
      <c r="F40" s="176"/>
      <c r="G40" s="177"/>
      <c r="H40" s="176"/>
      <c r="I40" s="178"/>
      <c r="J40" s="61"/>
      <c r="K40" s="61"/>
      <c r="L40" s="61"/>
    </row>
    <row r="41" spans="1:13" ht="18" customHeight="1">
      <c r="A41" s="71"/>
      <c r="B41" s="71"/>
      <c r="C41" s="175"/>
      <c r="D41" s="176"/>
      <c r="E41" s="176"/>
      <c r="F41" s="176"/>
      <c r="G41" s="177"/>
      <c r="H41" s="176"/>
      <c r="I41" s="178"/>
      <c r="J41" s="61"/>
      <c r="K41" s="61"/>
      <c r="L41" s="61"/>
    </row>
    <row r="42" spans="1:13" ht="18" customHeight="1">
      <c r="A42" s="71"/>
      <c r="B42" s="71"/>
      <c r="C42" s="175"/>
      <c r="D42" s="176"/>
      <c r="E42" s="176"/>
      <c r="F42" s="176"/>
      <c r="G42" s="177"/>
      <c r="H42" s="176"/>
      <c r="I42" s="178"/>
      <c r="J42" s="61"/>
      <c r="K42" s="61"/>
      <c r="L42" s="61"/>
    </row>
    <row r="43" spans="1:13" ht="18" customHeight="1">
      <c r="A43" s="71"/>
      <c r="B43" s="71"/>
      <c r="C43" s="175"/>
      <c r="D43" s="176"/>
      <c r="E43" s="176"/>
      <c r="F43" s="176"/>
      <c r="G43" s="177"/>
      <c r="H43" s="176"/>
      <c r="I43" s="178"/>
      <c r="J43" s="61"/>
      <c r="K43" s="61"/>
      <c r="L43" s="61"/>
    </row>
    <row r="44" spans="1:13" ht="18" customHeight="1">
      <c r="A44" s="71"/>
      <c r="B44" s="71"/>
      <c r="C44" s="175"/>
      <c r="D44" s="176"/>
      <c r="E44" s="176"/>
      <c r="F44" s="176"/>
      <c r="G44" s="177"/>
      <c r="H44" s="176"/>
      <c r="I44" s="178"/>
      <c r="J44" s="61"/>
      <c r="K44" s="61"/>
      <c r="L44" s="61"/>
    </row>
    <row r="45" spans="1:13" ht="18" customHeight="1">
      <c r="A45" s="71"/>
      <c r="B45" s="71"/>
      <c r="C45" s="175"/>
      <c r="D45" s="176"/>
      <c r="E45" s="176"/>
      <c r="F45" s="176"/>
      <c r="G45" s="177"/>
      <c r="H45" s="176"/>
      <c r="I45" s="178"/>
      <c r="J45" s="61"/>
      <c r="K45" s="61"/>
      <c r="L45" s="61"/>
    </row>
    <row r="46" spans="1:13" ht="18" customHeight="1">
      <c r="A46" s="71"/>
      <c r="B46" s="71"/>
      <c r="C46" s="175"/>
      <c r="D46" s="176"/>
      <c r="E46" s="176"/>
      <c r="F46" s="176"/>
      <c r="G46" s="177"/>
      <c r="H46" s="176"/>
      <c r="I46" s="178"/>
      <c r="J46" s="61"/>
      <c r="K46" s="61"/>
      <c r="L46" s="61"/>
    </row>
    <row r="47" spans="1:13" ht="18" customHeight="1">
      <c r="A47" s="71"/>
      <c r="B47" s="71"/>
      <c r="C47" s="175"/>
      <c r="D47" s="176"/>
      <c r="E47" s="176"/>
      <c r="F47" s="176"/>
      <c r="G47" s="177"/>
      <c r="H47" s="176"/>
      <c r="I47" s="178"/>
      <c r="J47" s="61"/>
      <c r="K47" s="61"/>
      <c r="L47" s="61"/>
    </row>
    <row r="48" spans="1:13" ht="18" customHeight="1">
      <c r="A48" s="71"/>
      <c r="B48" s="71"/>
      <c r="C48" s="175"/>
      <c r="D48" s="176"/>
      <c r="E48" s="176"/>
      <c r="F48" s="176"/>
      <c r="G48" s="177"/>
      <c r="H48" s="176"/>
      <c r="I48" s="178"/>
      <c r="J48" s="61"/>
      <c r="K48" s="61"/>
      <c r="L48" s="61"/>
    </row>
    <row r="49" spans="1:12" ht="18" customHeight="1">
      <c r="A49" s="71"/>
      <c r="B49" s="71"/>
      <c r="C49" s="175"/>
      <c r="D49" s="176"/>
      <c r="E49" s="176"/>
      <c r="F49" s="176"/>
      <c r="G49" s="177"/>
      <c r="H49" s="176"/>
      <c r="I49" s="178"/>
      <c r="J49" s="61"/>
      <c r="K49" s="61"/>
      <c r="L49" s="61"/>
    </row>
    <row r="50" spans="1:12" ht="18" customHeight="1">
      <c r="A50" s="71"/>
      <c r="B50" s="71"/>
      <c r="C50" s="175"/>
      <c r="D50" s="176"/>
      <c r="E50" s="176"/>
      <c r="F50" s="176"/>
      <c r="G50" s="177"/>
      <c r="H50" s="176"/>
      <c r="I50" s="178"/>
      <c r="J50" s="61"/>
      <c r="K50" s="61"/>
      <c r="L50" s="61"/>
    </row>
    <row r="51" spans="1:12" ht="18" customHeight="1">
      <c r="A51" s="71"/>
      <c r="B51" s="71"/>
      <c r="C51" s="175"/>
      <c r="D51" s="176"/>
      <c r="E51" s="176"/>
      <c r="F51" s="176"/>
      <c r="G51" s="177"/>
      <c r="H51" s="176"/>
      <c r="I51" s="178"/>
      <c r="J51" s="61"/>
      <c r="K51" s="61"/>
      <c r="L51" s="61"/>
    </row>
    <row r="52" spans="1:12" ht="18" customHeight="1">
      <c r="A52" s="71"/>
      <c r="B52" s="71"/>
      <c r="C52" s="175"/>
      <c r="D52" s="176"/>
      <c r="E52" s="176"/>
      <c r="F52" s="176"/>
      <c r="G52" s="177"/>
      <c r="H52" s="176"/>
      <c r="I52" s="178"/>
      <c r="J52" s="61"/>
      <c r="K52" s="61"/>
      <c r="L52" s="61"/>
    </row>
    <row r="53" spans="1:12" ht="18" customHeight="1">
      <c r="A53" s="71"/>
      <c r="B53" s="71"/>
      <c r="C53" s="175"/>
      <c r="D53" s="176"/>
      <c r="E53" s="176"/>
      <c r="F53" s="176"/>
      <c r="G53" s="177"/>
      <c r="H53" s="176"/>
      <c r="I53" s="178"/>
      <c r="J53" s="61"/>
      <c r="K53" s="61"/>
      <c r="L53" s="61"/>
    </row>
    <row r="54" spans="1:12" ht="18" customHeight="1">
      <c r="A54" s="71"/>
      <c r="B54" s="71"/>
      <c r="C54" s="175"/>
      <c r="D54" s="176"/>
      <c r="E54" s="176"/>
      <c r="F54" s="176"/>
      <c r="G54" s="177"/>
      <c r="H54" s="176"/>
      <c r="I54" s="178"/>
      <c r="J54" s="61"/>
      <c r="K54" s="61"/>
      <c r="L54" s="61"/>
    </row>
    <row r="55" spans="1:12" ht="18" customHeight="1">
      <c r="A55" s="71"/>
      <c r="B55" s="71"/>
      <c r="C55" s="175"/>
      <c r="D55" s="176"/>
      <c r="E55" s="176"/>
      <c r="F55" s="176"/>
      <c r="G55" s="177"/>
      <c r="H55" s="176"/>
      <c r="I55" s="178"/>
      <c r="J55" s="61"/>
      <c r="K55" s="61"/>
      <c r="L55" s="61"/>
    </row>
    <row r="56" spans="1:12" ht="18" customHeight="1">
      <c r="A56" s="71"/>
      <c r="B56" s="71"/>
      <c r="C56" s="175"/>
      <c r="D56" s="176"/>
      <c r="E56" s="176"/>
      <c r="F56" s="176"/>
      <c r="G56" s="177"/>
      <c r="H56" s="176"/>
      <c r="I56" s="178"/>
      <c r="J56" s="61"/>
      <c r="K56" s="61"/>
      <c r="L56" s="61"/>
    </row>
    <row r="57" spans="1:12" ht="18" customHeight="1">
      <c r="A57" s="71"/>
      <c r="B57" s="71"/>
      <c r="C57" s="175"/>
      <c r="D57" s="176"/>
      <c r="E57" s="176"/>
      <c r="F57" s="176"/>
      <c r="G57" s="177"/>
      <c r="H57" s="176"/>
      <c r="I57" s="178"/>
      <c r="J57" s="61"/>
      <c r="K57" s="61"/>
      <c r="L57" s="61"/>
    </row>
    <row r="58" spans="1:12" ht="18" customHeight="1">
      <c r="A58" s="71"/>
      <c r="B58" s="71"/>
      <c r="C58" s="175"/>
      <c r="D58" s="176"/>
      <c r="E58" s="176"/>
      <c r="F58" s="176"/>
      <c r="G58" s="177"/>
      <c r="H58" s="176"/>
      <c r="I58" s="178"/>
      <c r="J58" s="61"/>
      <c r="K58" s="61"/>
      <c r="L58" s="61"/>
    </row>
    <row r="59" spans="1:12" ht="18" customHeight="1">
      <c r="A59" s="71"/>
      <c r="B59" s="71"/>
      <c r="C59" s="175"/>
      <c r="D59" s="176"/>
      <c r="E59" s="176"/>
      <c r="F59" s="176"/>
      <c r="G59" s="177"/>
      <c r="H59" s="176"/>
      <c r="I59" s="178"/>
      <c r="J59" s="61"/>
      <c r="K59" s="61"/>
      <c r="L59" s="61"/>
    </row>
    <row r="60" spans="1:12" ht="18" customHeight="1">
      <c r="A60" s="71"/>
      <c r="B60" s="71"/>
      <c r="C60" s="175"/>
      <c r="D60" s="176"/>
      <c r="E60" s="176"/>
      <c r="F60" s="176"/>
      <c r="G60" s="177"/>
      <c r="H60" s="176"/>
      <c r="I60" s="178"/>
      <c r="J60" s="61"/>
      <c r="K60" s="61"/>
      <c r="L60" s="61"/>
    </row>
    <row r="61" spans="1:12" ht="18" customHeight="1">
      <c r="A61" s="71"/>
      <c r="B61" s="71"/>
      <c r="C61" s="175"/>
      <c r="D61" s="176"/>
      <c r="E61" s="176"/>
      <c r="F61" s="176"/>
      <c r="G61" s="177"/>
      <c r="H61" s="176"/>
      <c r="I61" s="178"/>
      <c r="J61" s="61"/>
      <c r="K61" s="61"/>
      <c r="L61" s="61"/>
    </row>
    <row r="62" spans="1:12" ht="18" customHeight="1">
      <c r="A62" s="71"/>
      <c r="B62" s="71"/>
      <c r="C62" s="175"/>
      <c r="D62" s="176"/>
      <c r="E62" s="176"/>
      <c r="F62" s="176"/>
      <c r="G62" s="177"/>
      <c r="H62" s="176"/>
      <c r="I62" s="178"/>
      <c r="J62" s="61"/>
      <c r="K62" s="61"/>
      <c r="L62" s="61"/>
    </row>
    <row r="63" spans="1:12" ht="18" customHeight="1">
      <c r="A63" s="71"/>
      <c r="B63" s="71"/>
      <c r="C63" s="175"/>
      <c r="D63" s="176"/>
      <c r="E63" s="176"/>
      <c r="F63" s="176"/>
      <c r="G63" s="177"/>
      <c r="H63" s="176"/>
      <c r="I63" s="178"/>
      <c r="J63" s="61"/>
      <c r="K63" s="61"/>
      <c r="L63" s="61"/>
    </row>
    <row r="64" spans="1:12" ht="18" customHeight="1">
      <c r="A64" s="71"/>
      <c r="B64" s="71"/>
      <c r="C64" s="175"/>
      <c r="D64" s="176"/>
      <c r="E64" s="176"/>
      <c r="F64" s="176"/>
      <c r="G64" s="177"/>
      <c r="H64" s="176"/>
      <c r="I64" s="178"/>
      <c r="J64" s="61"/>
      <c r="K64" s="61"/>
      <c r="L64" s="61"/>
    </row>
    <row r="65" spans="1:12" ht="18" customHeight="1">
      <c r="A65" s="71"/>
      <c r="B65" s="71"/>
      <c r="C65" s="175"/>
      <c r="D65" s="176"/>
      <c r="E65" s="176"/>
      <c r="F65" s="176"/>
      <c r="G65" s="177"/>
      <c r="H65" s="176"/>
      <c r="I65" s="178"/>
      <c r="J65" s="61"/>
      <c r="K65" s="61"/>
      <c r="L65" s="61"/>
    </row>
    <row r="66" spans="1:12" ht="18" customHeight="1">
      <c r="A66" s="71"/>
      <c r="B66" s="71"/>
      <c r="C66" s="175"/>
      <c r="D66" s="176"/>
      <c r="E66" s="176"/>
      <c r="F66" s="176"/>
      <c r="G66" s="177"/>
      <c r="H66" s="176"/>
      <c r="I66" s="178"/>
      <c r="J66" s="61"/>
      <c r="K66" s="61"/>
      <c r="L66" s="61"/>
    </row>
    <row r="67" spans="1:12" ht="18" customHeight="1">
      <c r="A67" s="71"/>
      <c r="B67" s="71"/>
      <c r="C67" s="175"/>
      <c r="D67" s="176"/>
      <c r="E67" s="176"/>
      <c r="F67" s="176"/>
      <c r="G67" s="177"/>
      <c r="H67" s="176"/>
      <c r="I67" s="178"/>
      <c r="J67" s="61"/>
      <c r="K67" s="61"/>
      <c r="L67" s="61"/>
    </row>
    <row r="68" spans="1:12" ht="18" customHeight="1">
      <c r="A68" s="71"/>
      <c r="B68" s="71"/>
      <c r="C68" s="175"/>
      <c r="D68" s="176"/>
      <c r="E68" s="176"/>
      <c r="F68" s="176"/>
      <c r="G68" s="177"/>
      <c r="H68" s="176"/>
      <c r="I68" s="178"/>
      <c r="J68" s="61"/>
      <c r="K68" s="61"/>
      <c r="L68" s="61"/>
    </row>
    <row r="69" spans="1:12" ht="18" customHeight="1">
      <c r="A69" s="71"/>
      <c r="B69" s="71"/>
      <c r="C69" s="175"/>
      <c r="D69" s="176"/>
      <c r="E69" s="176"/>
      <c r="F69" s="176"/>
      <c r="G69" s="177"/>
      <c r="H69" s="176"/>
      <c r="I69" s="178"/>
      <c r="J69" s="61"/>
      <c r="K69" s="61"/>
      <c r="L69" s="61"/>
    </row>
    <row r="70" spans="1:12" ht="18" customHeight="1">
      <c r="A70" s="71"/>
      <c r="B70" s="71"/>
      <c r="C70" s="175"/>
      <c r="D70" s="176"/>
      <c r="E70" s="176"/>
      <c r="F70" s="176"/>
      <c r="G70" s="177"/>
      <c r="H70" s="176"/>
      <c r="I70" s="178"/>
      <c r="J70" s="61"/>
      <c r="K70" s="61"/>
      <c r="L70" s="61"/>
    </row>
    <row r="71" spans="1:12" ht="18" customHeight="1">
      <c r="A71" s="71"/>
      <c r="B71" s="71"/>
      <c r="C71" s="175"/>
      <c r="D71" s="176"/>
      <c r="E71" s="176"/>
      <c r="F71" s="176"/>
      <c r="G71" s="177"/>
      <c r="H71" s="176"/>
      <c r="I71" s="178"/>
      <c r="J71" s="61"/>
      <c r="K71" s="61"/>
      <c r="L71" s="61"/>
    </row>
    <row r="72" spans="1:12" ht="18" customHeight="1">
      <c r="A72" s="71"/>
      <c r="B72" s="71"/>
      <c r="C72" s="175"/>
      <c r="D72" s="176"/>
      <c r="E72" s="176"/>
      <c r="F72" s="176"/>
      <c r="G72" s="177"/>
      <c r="H72" s="176"/>
      <c r="I72" s="178"/>
      <c r="J72" s="61"/>
      <c r="K72" s="61"/>
      <c r="L72" s="61"/>
    </row>
    <row r="73" spans="1:12" ht="18" customHeight="1">
      <c r="A73" s="71"/>
      <c r="B73" s="71"/>
      <c r="C73" s="175"/>
      <c r="D73" s="176"/>
      <c r="E73" s="176"/>
      <c r="F73" s="176"/>
      <c r="G73" s="177"/>
      <c r="H73" s="176"/>
      <c r="I73" s="178"/>
      <c r="J73" s="61"/>
      <c r="K73" s="61"/>
      <c r="L73" s="61"/>
    </row>
    <row r="74" spans="1:12" ht="18" customHeight="1">
      <c r="A74" s="71"/>
      <c r="B74" s="71"/>
      <c r="C74" s="175"/>
      <c r="D74" s="176"/>
      <c r="E74" s="176"/>
      <c r="F74" s="176"/>
      <c r="G74" s="177"/>
      <c r="H74" s="176"/>
      <c r="I74" s="178"/>
      <c r="J74" s="61"/>
      <c r="K74" s="61"/>
      <c r="L74" s="61"/>
    </row>
    <row r="75" spans="1:12" ht="18" customHeight="1">
      <c r="A75" s="72"/>
      <c r="B75" s="72"/>
      <c r="C75" s="175"/>
      <c r="D75" s="176"/>
      <c r="E75" s="176"/>
      <c r="F75" s="176"/>
      <c r="G75" s="177"/>
      <c r="H75" s="176"/>
      <c r="I75" s="178"/>
      <c r="J75" s="61"/>
      <c r="K75" s="61"/>
      <c r="L75" s="61"/>
    </row>
  </sheetData>
  <autoFilter ref="A10:I10" xr:uid="{888F3ED8-910E-493F-94F5-51744A52A8D6}">
    <filterColumn colId="2" showButton="0"/>
    <filterColumn colId="3" showButton="0"/>
    <filterColumn colId="4" showButton="0"/>
    <filterColumn colId="6" showButton="0"/>
    <filterColumn colId="7" showButton="0"/>
  </autoFilter>
  <mergeCells count="138">
    <mergeCell ref="C62:F62"/>
    <mergeCell ref="G62:I62"/>
    <mergeCell ref="C36:F36"/>
    <mergeCell ref="G36:I36"/>
    <mergeCell ref="C75:F75"/>
    <mergeCell ref="G75:I75"/>
    <mergeCell ref="C63:F63"/>
    <mergeCell ref="G63:I63"/>
    <mergeCell ref="C64:F64"/>
    <mergeCell ref="G64:I64"/>
    <mergeCell ref="C65:F65"/>
    <mergeCell ref="G65:I65"/>
    <mergeCell ref="C51:F51"/>
    <mergeCell ref="G51:I51"/>
    <mergeCell ref="C52:F52"/>
    <mergeCell ref="G52:I52"/>
    <mergeCell ref="C53:F53"/>
    <mergeCell ref="G53:I53"/>
    <mergeCell ref="C58:F58"/>
    <mergeCell ref="G58:I58"/>
    <mergeCell ref="C59:F59"/>
    <mergeCell ref="G59:I59"/>
    <mergeCell ref="C60:F60"/>
    <mergeCell ref="G60:I60"/>
    <mergeCell ref="C61:F61"/>
    <mergeCell ref="G61:I61"/>
    <mergeCell ref="C31:F31"/>
    <mergeCell ref="G31:I31"/>
    <mergeCell ref="C32:F32"/>
    <mergeCell ref="G32:I32"/>
    <mergeCell ref="C33:F33"/>
    <mergeCell ref="G33:I33"/>
    <mergeCell ref="C34:F34"/>
    <mergeCell ref="G34:I34"/>
    <mergeCell ref="C35:F35"/>
    <mergeCell ref="G35:I35"/>
    <mergeCell ref="C15:F15"/>
    <mergeCell ref="G15:I15"/>
    <mergeCell ref="C16:F16"/>
    <mergeCell ref="G16:I16"/>
    <mergeCell ref="C17:F17"/>
    <mergeCell ref="G17:I17"/>
    <mergeCell ref="A1:I1"/>
    <mergeCell ref="A2:B2"/>
    <mergeCell ref="C2:I2"/>
    <mergeCell ref="A3:B3"/>
    <mergeCell ref="C3:I3"/>
    <mergeCell ref="I8:I9"/>
    <mergeCell ref="C10:F10"/>
    <mergeCell ref="G10:I10"/>
    <mergeCell ref="C11:F11"/>
    <mergeCell ref="G11:I11"/>
    <mergeCell ref="G12:I12"/>
    <mergeCell ref="C12:F12"/>
    <mergeCell ref="C13:F13"/>
    <mergeCell ref="G13:I13"/>
    <mergeCell ref="C14:F14"/>
    <mergeCell ref="G14:I14"/>
    <mergeCell ref="C18:F18"/>
    <mergeCell ref="G18:I18"/>
    <mergeCell ref="C19:F19"/>
    <mergeCell ref="G19:I19"/>
    <mergeCell ref="C20:F20"/>
    <mergeCell ref="G20:I20"/>
    <mergeCell ref="C21:F21"/>
    <mergeCell ref="G21:I21"/>
    <mergeCell ref="C22:F22"/>
    <mergeCell ref="G22:I22"/>
    <mergeCell ref="C23:F23"/>
    <mergeCell ref="G23:I23"/>
    <mergeCell ref="C24:F24"/>
    <mergeCell ref="G24:I24"/>
    <mergeCell ref="C25:F25"/>
    <mergeCell ref="G25:I25"/>
    <mergeCell ref="C26:F26"/>
    <mergeCell ref="G26:I26"/>
    <mergeCell ref="C30:F30"/>
    <mergeCell ref="G30:I30"/>
    <mergeCell ref="C27:F27"/>
    <mergeCell ref="G27:I27"/>
    <mergeCell ref="C28:F28"/>
    <mergeCell ref="G28:I28"/>
    <mergeCell ref="C29:F29"/>
    <mergeCell ref="G29:I29"/>
    <mergeCell ref="C37:F37"/>
    <mergeCell ref="G37:I37"/>
    <mergeCell ref="C38:F38"/>
    <mergeCell ref="G38:I38"/>
    <mergeCell ref="C42:F42"/>
    <mergeCell ref="G42:I42"/>
    <mergeCell ref="C43:F43"/>
    <mergeCell ref="G43:I43"/>
    <mergeCell ref="C44:F44"/>
    <mergeCell ref="G44:I44"/>
    <mergeCell ref="C39:F39"/>
    <mergeCell ref="G39:I39"/>
    <mergeCell ref="C40:F40"/>
    <mergeCell ref="G40:I40"/>
    <mergeCell ref="C41:F41"/>
    <mergeCell ref="G41:I41"/>
    <mergeCell ref="C45:F45"/>
    <mergeCell ref="G45:I45"/>
    <mergeCell ref="C46:F46"/>
    <mergeCell ref="G46:I46"/>
    <mergeCell ref="C47:F47"/>
    <mergeCell ref="G47:I47"/>
    <mergeCell ref="C48:F48"/>
    <mergeCell ref="G48:I48"/>
    <mergeCell ref="C49:F49"/>
    <mergeCell ref="G49:I49"/>
    <mergeCell ref="C50:F50"/>
    <mergeCell ref="G50:I50"/>
    <mergeCell ref="C54:F54"/>
    <mergeCell ref="G54:I54"/>
    <mergeCell ref="C55:F55"/>
    <mergeCell ref="G55:I55"/>
    <mergeCell ref="C56:F56"/>
    <mergeCell ref="G56:I56"/>
    <mergeCell ref="C57:F57"/>
    <mergeCell ref="G57:I57"/>
    <mergeCell ref="C71:F71"/>
    <mergeCell ref="G71:I71"/>
    <mergeCell ref="C72:F72"/>
    <mergeCell ref="G72:I72"/>
    <mergeCell ref="C73:F73"/>
    <mergeCell ref="G73:I73"/>
    <mergeCell ref="C74:F74"/>
    <mergeCell ref="G74:I74"/>
    <mergeCell ref="C66:F66"/>
    <mergeCell ref="G66:I66"/>
    <mergeCell ref="C67:F67"/>
    <mergeCell ref="G67:I67"/>
    <mergeCell ref="C68:F68"/>
    <mergeCell ref="G68:I68"/>
    <mergeCell ref="C69:F69"/>
    <mergeCell ref="G69:I69"/>
    <mergeCell ref="C70:F70"/>
    <mergeCell ref="G70:I70"/>
  </mergeCells>
  <phoneticPr fontId="2"/>
  <dataValidations count="1">
    <dataValidation type="list" allowBlank="1" showInputMessage="1" showErrorMessage="1" sqref="A11:A75" xr:uid="{9EA47A59-5E33-4D6F-9B9F-AADA61E5B732}">
      <formula1>$M$11:$M$35</formula1>
    </dataValidation>
  </dataValidations>
  <pageMargins left="0.25" right="0.25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7FE8E-BECB-4D4D-B2DB-8D0A01D06ACE}">
  <dimension ref="A3:D8"/>
  <sheetViews>
    <sheetView view="pageBreakPreview" zoomScale="115" zoomScaleNormal="100" zoomScaleSheetLayoutView="115" workbookViewId="0">
      <selection activeCell="C7" sqref="C7"/>
    </sheetView>
  </sheetViews>
  <sheetFormatPr defaultColWidth="9" defaultRowHeight="18"/>
  <cols>
    <col min="1" max="1" width="9" style="77"/>
    <col min="2" max="2" width="29.69921875" style="77" customWidth="1"/>
    <col min="3" max="3" width="9.19921875" style="77" customWidth="1"/>
    <col min="4" max="16384" width="9" style="77"/>
  </cols>
  <sheetData>
    <row r="3" spans="1:4">
      <c r="A3" s="77" t="s">
        <v>93</v>
      </c>
    </row>
    <row r="4" spans="1:4" ht="35.25" customHeight="1">
      <c r="A4" s="78" t="s">
        <v>94</v>
      </c>
      <c r="B4" s="187">
        <f>①申込表!C5</f>
        <v>0</v>
      </c>
      <c r="C4" s="188"/>
      <c r="D4" s="189"/>
    </row>
    <row r="6" spans="1:4" ht="34.5" customHeight="1">
      <c r="B6" s="79" t="s">
        <v>95</v>
      </c>
      <c r="C6" s="80"/>
      <c r="D6" s="81" t="s">
        <v>96</v>
      </c>
    </row>
    <row r="7" spans="1:4" ht="34.5" customHeight="1">
      <c r="B7" s="79" t="s">
        <v>97</v>
      </c>
      <c r="C7" s="80"/>
      <c r="D7" s="81" t="s">
        <v>96</v>
      </c>
    </row>
    <row r="8" spans="1:4" ht="35.25" customHeight="1">
      <c r="B8" s="82" t="s">
        <v>98</v>
      </c>
      <c r="C8" s="83">
        <f>SUM(C6:C7)</f>
        <v>0</v>
      </c>
      <c r="D8" s="81" t="s">
        <v>96</v>
      </c>
    </row>
  </sheetData>
  <mergeCells count="1">
    <mergeCell ref="B4:D4"/>
  </mergeCells>
  <phoneticPr fontId="2"/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6487A-D70E-4108-A983-15D3125F42A5}">
  <dimension ref="A1"/>
  <sheetViews>
    <sheetView workbookViewId="0">
      <selection activeCell="C24" sqref="C24"/>
    </sheetView>
  </sheetViews>
  <sheetFormatPr defaultRowHeight="18"/>
  <cols>
    <col min="1" max="7" width="27" customWidth="1"/>
  </cols>
  <sheetData>
    <row r="1" spans="1:1">
      <c r="A1" s="84" t="s">
        <v>99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70F026506FD914D8EDF0E6758A7C83A" ma:contentTypeVersion="13" ma:contentTypeDescription="新しいドキュメントを作成します。" ma:contentTypeScope="" ma:versionID="ca30452f94408e2a7e6847cb504e994a">
  <xsd:schema xmlns:xsd="http://www.w3.org/2001/XMLSchema" xmlns:xs="http://www.w3.org/2001/XMLSchema" xmlns:p="http://schemas.microsoft.com/office/2006/metadata/properties" xmlns:ns3="2f071d95-02ca-4c74-aa21-c98d2c2cfa48" xmlns:ns4="d62c8af9-2b49-48c1-91f4-b3dd30b6c67a" targetNamespace="http://schemas.microsoft.com/office/2006/metadata/properties" ma:root="true" ma:fieldsID="305fbfd9ee8033343d6f7c0c5c87822a" ns3:_="" ns4:_="">
    <xsd:import namespace="2f071d95-02ca-4c74-aa21-c98d2c2cfa48"/>
    <xsd:import namespace="d62c8af9-2b49-48c1-91f4-b3dd30b6c67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071d95-02ca-4c74-aa21-c98d2c2cfa4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c8af9-2b49-48c1-91f4-b3dd30b6c6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62c8af9-2b49-48c1-91f4-b3dd30b6c67a" xsi:nil="true"/>
  </documentManagement>
</p:properties>
</file>

<file path=customXml/itemProps1.xml><?xml version="1.0" encoding="utf-8"?>
<ds:datastoreItem xmlns:ds="http://schemas.openxmlformats.org/officeDocument/2006/customXml" ds:itemID="{F9D764BE-5181-4C14-BED4-35A098E840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071d95-02ca-4c74-aa21-c98d2c2cfa48"/>
    <ds:schemaRef ds:uri="d62c8af9-2b49-48c1-91f4-b3dd30b6c6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C616AB-72AB-47F4-9E6C-31EBB8857F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F83883-F287-4CB7-9B71-C179992B1DDC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f071d95-02ca-4c74-aa21-c98d2c2cfa48"/>
    <ds:schemaRef ds:uri="d62c8af9-2b49-48c1-91f4-b3dd30b6c67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記入方法</vt:lpstr>
      <vt:lpstr>①申込表</vt:lpstr>
      <vt:lpstr>②選手名簿(団体戦)</vt:lpstr>
      <vt:lpstr>③選手名簿(個人戦)</vt:lpstr>
      <vt:lpstr>④お弁当注文</vt:lpstr>
      <vt:lpstr>⑤備考</vt:lpstr>
      <vt:lpstr>①申込表!Print_Area</vt:lpstr>
      <vt:lpstr>'②選手名簿(団体戦)'!Print_Area</vt:lpstr>
      <vt:lpstr>'③選手名簿(個人戦)'!Print_Area</vt:lpstr>
      <vt:lpstr>④お弁当注文!Print_Area</vt:lpstr>
      <vt:lpstr>記入方法!Print_Area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永坂英嗣</dc:creator>
  <cp:lastModifiedBy>高田 知里</cp:lastModifiedBy>
  <cp:lastPrinted>2026-01-05T05:50:27Z</cp:lastPrinted>
  <dcterms:created xsi:type="dcterms:W3CDTF">2015-06-05T18:19:34Z</dcterms:created>
  <dcterms:modified xsi:type="dcterms:W3CDTF">2026-02-23T11:45:49Z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0x010100070F026506FD914D8EDF0E6758A7C83A</vt:lpwstr>
  </property>
</Properties>
</file>